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БЮДЖЕТА'!$A$8:$F$508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<sst xmlns="http://schemas.openxmlformats.org/spreadsheetml/2006/main" count="2026" uniqueCount="422">
  <si>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</si>
  <si>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</si>
  <si>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</si>
  <si>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</si>
  <si>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</si>
  <si>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</si>
  <si>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</si>
  <si>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</si>
  <si>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</si>
  <si>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</si>
  <si>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</si>
  <si>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</si>
  <si>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</si>
  <si>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</si>
  <si>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</si>
  <si>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</si>
  <si>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</si>
  <si>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</si>
  <si>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</si>
  <si>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</si>
  <si>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</si>
  <si>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</si>
  <si>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</si>
  <si>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</si>
  <si>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</si>
  <si>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</si>
  <si>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</si>
  <si>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</si>
  <si>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</si>
  <si>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</si>
  <si>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</si>
  <si>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</si>
  <si>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</si>
  <si>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</si>
  <si>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</si>
  <si>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</si>
  <si>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</si>
  <si>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</si>
  <si>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</si>
  <si>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</si>
  <si>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</si>
  <si>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</si>
  <si>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</si>
  <si>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</si>
  <si>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</si>
  <si>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</si>
  <si>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</si>
  <si>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</si>
  <si>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</si>
  <si>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</si>
  <si>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</si>
  <si>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</si>
  <si>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</si>
  <si>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</si>
  <si>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</si>
  <si>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</si>
  <si>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</si>
  <si>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</si>
  <si>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</si>
  <si>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</si>
  <si>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</si>
  <si>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</si>
  <si>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</si>
  <si>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</si>
  <si>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</si>
  <si>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</si>
  <si>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</si>
  <si>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</si>
  <si>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</si>
  <si>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</si>
  <si>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</si>
  <si>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</si>
  <si>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</si>
  <si>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</si>
  <si>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</si>
  <si>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</si>
  <si>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</si>
  <si>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</si>
  <si>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</si>
  <si>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</si>
  <si>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</si>
  <si>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</si>
  <si>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</si>
  <si>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</si>
  <si>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</si>
  <si>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</si>
  <si>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</si>
  <si>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</si>
  <si>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</si>
  <si>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</si>
  <si>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</si>
  <si>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</si>
  <si>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</si>
  <si>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</si>
  <si>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</si>
  <si>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</si>
  <si>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</si>
  <si>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</si>
  <si>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</si>
  <si>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</si>
  <si>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</si>
  <si>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</si>
  <si>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</si>
  <si>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</si>
  <si>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</si>
  <si>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</si>
  <si>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</si>
  <si>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</si>
  <si>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</si>
  <si>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</si>
  <si>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</si>
  <si>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</si>
  <si>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</si>
  <si>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</si>
  <si>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</si>
  <si>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</si>
  <si>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</si>
  <si>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</si>
  <si>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</si>
  <si>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</si>
  <si>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</si>
  <si>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</si>
  <si>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</si>
  <si>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</si>
  <si>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</si>
  <si>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</si>
  <si>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</si>
  <si>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</si>
  <si>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</si>
  <si>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</si>
  <si>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</si>
  <si>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</si>
  <si>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</si>
  <si>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</si>
  <si>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</si>
  <si>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</si>
  <si>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</si>
  <si>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</si>
  <si>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</si>
  <si>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</si>
  <si>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</si>
  <si>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</si>
  <si>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</si>
  <si>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</si>
  <si>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</si>
  <si>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</si>
  <si>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</si>
  <si>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</si>
  <si>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</si>
  <si>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</si>
  <si>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</si>
  <si>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</si>
  <si>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</si>
  <si>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</si>
  <si>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</si>
  <si>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</si>
  <si>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</si>
  <si>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</si>
  <si>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</si>
  <si>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</si>
  <si>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</si>
  <si>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</si>
  <si>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</si>
  <si>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</si>
  <si>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</si>
  <si>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</si>
  <si>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</si>
  <si>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</si>
  <si>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</si>
  <si>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</si>
  <si>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</si>
  <si>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</si>
  <si>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</si>
  <si>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</si>
  <si>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</si>
  <si>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</si>
  <si>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</si>
  <si>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</si>
  <si>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</si>
  <si>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</si>
  <si>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</si>
  <si>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</si>
  <si>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</si>
  <si>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</si>
  <si>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</si>
  <si>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</si>
  <si>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</si>
  <si>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</si>
  <si>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</si>
  <si>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</si>
  <si>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</si>
  <si>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</si>
  <si>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</si>
  <si>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</si>
  <si>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</si>
  <si>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</si>
  <si>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</si>
  <si>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</si>
  <si>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</si>
  <si>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</si>
  <si>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</si>
  <si>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</si>
  <si>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</si>
  <si>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</si>
  <si>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</si>
  <si>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</si>
  <si>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</si>
  <si>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</si>
  <si>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</si>
  <si>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</si>
  <si>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</si>
  <si>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</si>
  <si>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</si>
  <si>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</si>
  <si>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</si>
  <si>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</si>
  <si>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</si>
  <si>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</si>
  <si>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</si>
  <si>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</si>
  <si>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</si>
  <si>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</si>
  <si>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</si>
  <si>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</si>
  <si>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</si>
  <si>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</si>
  <si>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</si>
  <si>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</si>
  <si>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</si>
  <si>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</si>
  <si>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</si>
  <si>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</si>
  <si>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</si>
  <si>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</si>
  <si>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</si>
  <si>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</si>
  <si>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</si>
  <si>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</si>
  <si>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</si>
  <si>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</si>
  <si>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</si>
  <si>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</si>
  <si>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</si>
  <si>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</si>
  <si>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</si>
  <si>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</si>
  <si>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</si>
  <si>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</si>
  <si>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</si>
  <si>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</si>
  <si>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</si>
  <si>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</si>
  <si>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</si>
  <si>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</si>
  <si>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</si>
  <si>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</si>
  <si>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</si>
  <si>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</si>
  <si>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</si>
  <si>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</si>
  <si>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</si>
  <si>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</si>
  <si>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</si>
  <si>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</si>
  <si>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</si>
  <si>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</si>
  <si>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</si>
  <si>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</si>
  <si>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</si>
  <si>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</si>
  <si>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</si>
  <si>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</si>
  <si>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</si>
  <si>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</si>
  <si>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</si>
  <si>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</si>
  <si>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</si>
  <si>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</si>
  <si>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</si>
  <si>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</si>
  <si>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</si>
  <si>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</si>
  <si>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</si>
  <si>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</si>
  <si>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</si>
  <si>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</si>
  <si>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</si>
  <si>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</si>
  <si>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</si>
  <si>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</si>
  <si>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</si>
  <si>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</si>
  <si>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</si>
  <si>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</si>
  <si>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</si>
  <si>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</si>
  <si>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</si>
  <si>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</si>
  <si>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</si>
  <si>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</si>
  <si>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</si>
  <si>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</si>
  <si>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</si>
  <si>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</si>
  <si>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</si>
  <si>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</si>
  <si>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</si>
  <si>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</si>
  <si>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</si>
  <si>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</si>
  <si>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</si>
  <si>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</si>
  <si>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</si>
  <si>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</si>
  <si>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</si>
  <si>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</si>
  <si>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</si>
  <si>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</si>
  <si>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</si>
  <si>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</si>
  <si>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</si>
  <si>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</si>
  <si>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</si>
  <si>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</si>
  <si>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</si>
  <si>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</si>
  <si>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</si>
  <si>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</si>
  <si>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</si>
  <si>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</si>
  <si>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</si>
  <si>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</si>
  <si>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</si>
  <si>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</si>
  <si>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</si>
  <si>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</si>
  <si>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</si>
  <si>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</si>
  <si>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</si>
  <si>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</si>
  <si>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</si>
  <si>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</si>
  <si>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</si>
  <si>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</si>
  <si>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</si>
  <si>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</si>
  <si>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</si>
  <si>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</si>
  <si>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</si>
  <si>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</si>
  <si>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</si>
  <si>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</si>
  <si>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</si>
  <si>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</si>
  <si>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</si>
  <si>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</si>
  <si>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</si>
  <si>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</si>
  <si>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</si>
  <si>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</si>
  <si>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</si>
  <si>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</si>
  <si>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</si>
  <si>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Приложение 10 к решению Думы</t>
  </si>
  <si>
    <t>0800000630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</si>
  <si>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</si>
  <si>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</si>
  <si>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</si>
  <si>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</si>
  <si>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</si>
  <si>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</si>
  <si>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</si>
  <si>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</si>
  <si>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</si>
  <si>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</si>
  <si>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</si>
  <si>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</si>
  <si>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</si>
  <si>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</si>
  <si>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</si>
  <si>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</si>
  <si>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</si>
  <si>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</si>
  <si>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№ _____ от _________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</si>
  <si>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</si>
  <si>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</si>
  <si>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</si>
  <si>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</si>
  <si>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</si>
  <si>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</si>
  <si>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</si>
  <si>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</si>
  <si>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</si>
  <si>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</si>
  <si>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</si>
  <si>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</si>
  <si>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</si>
  <si>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</si>
  <si>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</si>
  <si>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</si>
  <si>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</si>
  <si>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3100P5200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</si>
  <si>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</si>
  <si>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</si>
  <si>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</si>
  <si>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</si>
  <si>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</si>
  <si>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</si>
  <si>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</si>
  <si>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</si>
  <si>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</si>
  <si>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26000L0820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</si>
  <si>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</si>
  <si>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</si>
  <si>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1500092190</t>
  </si>
  <si>
    <t>Расходы на развитие спортивной инфраструктуры, находящейся в муниципальной собственности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</si>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</sst>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2" fillId="38" borderId="10" xfId="0" applyNumberFormat="1" applyFont="1" applyFill="1" applyBorder="1" applyAlignment="1">
      <alignment horizontal="center" vertical="center" shrinkToFit="1"/>
    </xf>
    <xf numFmtId="176" fontId="5" fillId="36" borderId="1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/>
    </xf>
    <xf numFmtId="0" fontId="2" fillId="38" borderId="13" xfId="0" applyFont="1" applyFill="1" applyBorder="1" applyAlignment="1">
      <alignment horizontal="left" vertical="top" wrapText="1"/>
    </xf>
    <xf numFmtId="179" fontId="1" fillId="0" borderId="0" xfId="60" applyNumberFormat="1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5"/>
  <sheetViews>
    <sheetView showGridLines="0" tabSelected="1" zoomScale="115" zoomScaleNormal="115" zoomScalePageLayoutView="0" workbookViewId="0" topLeftCell="A282">
      <selection activeCell="F288" sqref="F288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1" spans="2:23" ht="12.75">
      <c r="B1" s="113" t="s">
        <v>363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9" customHeight="1">
      <c r="B2" s="114" t="s">
        <v>87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2:22" ht="12.75">
      <c r="B3" s="2" t="s">
        <v>86</v>
      </c>
      <c r="C3" s="113" t="s">
        <v>383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5" spans="1:22" ht="30.75" customHeight="1">
      <c r="A5" s="108" t="s">
        <v>47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57" customHeight="1">
      <c r="A6" s="112" t="s">
        <v>382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2" ht="15.75">
      <c r="A7" s="111" t="s">
        <v>65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8" spans="1:22" ht="30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25</v>
      </c>
      <c r="G8" s="90" t="s">
        <v>25</v>
      </c>
      <c r="H8" s="4" t="s">
        <v>25</v>
      </c>
      <c r="I8" s="4" t="s">
        <v>25</v>
      </c>
      <c r="J8" s="4" t="s">
        <v>25</v>
      </c>
      <c r="K8" s="4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25</v>
      </c>
      <c r="R8" s="4" t="s">
        <v>25</v>
      </c>
      <c r="S8" s="4" t="s">
        <v>25</v>
      </c>
      <c r="T8" s="4" t="s">
        <v>25</v>
      </c>
      <c r="U8" s="4" t="s">
        <v>25</v>
      </c>
      <c r="V8" s="4" t="s">
        <v>25</v>
      </c>
    </row>
    <row r="9" spans="1:22" ht="18.75" customHeight="1" outlineLevel="2">
      <c r="A9" s="16" t="s">
        <v>61</v>
      </c>
      <c r="B9" s="17" t="s">
        <v>60</v>
      </c>
      <c r="C9" s="17" t="s">
        <v>235</v>
      </c>
      <c r="D9" s="17" t="s">
        <v>5</v>
      </c>
      <c r="E9" s="17"/>
      <c r="F9" s="67">
        <f>F10+F18+F41+F61+F75+F80+F55+F69</f>
        <v>91233.164</v>
      </c>
      <c r="G9" s="91" t="e">
        <f>G10+G18+G41+#REF!+G61+#REF!+G75+G80+#REF!</f>
        <v>#REF!</v>
      </c>
      <c r="H9" s="18" t="e">
        <f>H10+H18+H41+#REF!+H61+#REF!+H75+H80+#REF!</f>
        <v>#REF!</v>
      </c>
      <c r="I9" s="18" t="e">
        <f>I10+I18+I41+#REF!+I61+#REF!+I75+I80+#REF!</f>
        <v>#REF!</v>
      </c>
      <c r="J9" s="18" t="e">
        <f>J10+J18+J41+#REF!+J61+#REF!+J75+J80+#REF!</f>
        <v>#REF!</v>
      </c>
      <c r="K9" s="18" t="e">
        <f>K10+K18+K41+#REF!+K61+#REF!+K75+K80+#REF!</f>
        <v>#REF!</v>
      </c>
      <c r="L9" s="18" t="e">
        <f>L10+L18+L41+#REF!+L61+#REF!+L75+L80+#REF!</f>
        <v>#REF!</v>
      </c>
      <c r="M9" s="18" t="e">
        <f>M10+M18+M41+#REF!+M61+#REF!+M75+M80+#REF!</f>
        <v>#REF!</v>
      </c>
      <c r="N9" s="18" t="e">
        <f>N10+N18+N41+#REF!+N61+#REF!+N75+N80+#REF!</f>
        <v>#REF!</v>
      </c>
      <c r="O9" s="18" t="e">
        <f>O10+O18+O41+#REF!+O61+#REF!+O75+O80+#REF!</f>
        <v>#REF!</v>
      </c>
      <c r="P9" s="18" t="e">
        <f>P10+P18+P41+#REF!+P61+#REF!+P75+P80+#REF!</f>
        <v>#REF!</v>
      </c>
      <c r="Q9" s="18" t="e">
        <f>Q10+Q18+Q41+#REF!+Q61+#REF!+Q75+Q80+#REF!</f>
        <v>#REF!</v>
      </c>
      <c r="R9" s="18" t="e">
        <f>R10+R18+R41+#REF!+R61+#REF!+R75+R80+#REF!</f>
        <v>#REF!</v>
      </c>
      <c r="S9" s="18" t="e">
        <f>S10+S18+S41+#REF!+S61+#REF!+S75+S80+#REF!</f>
        <v>#REF!</v>
      </c>
      <c r="T9" s="18" t="e">
        <f>T10+T18+T41+#REF!+T61+#REF!+T75+T80+#REF!</f>
        <v>#REF!</v>
      </c>
      <c r="U9" s="18" t="e">
        <f>U10+U18+U41+#REF!+U61+#REF!+U75+U80+#REF!</f>
        <v>#REF!</v>
      </c>
      <c r="V9" s="18" t="e">
        <f>V10+V18+V41+#REF!+V61+#REF!+V75+V80+#REF!</f>
        <v>#REF!</v>
      </c>
    </row>
    <row r="10" spans="1:22" s="29" customFormat="1" ht="33" customHeight="1" outlineLevel="3">
      <c r="A10" s="25" t="s">
        <v>26</v>
      </c>
      <c r="B10" s="27" t="s">
        <v>6</v>
      </c>
      <c r="C10" s="27" t="s">
        <v>235</v>
      </c>
      <c r="D10" s="27" t="s">
        <v>5</v>
      </c>
      <c r="E10" s="27"/>
      <c r="F10" s="28">
        <f>F11</f>
        <v>2203.6</v>
      </c>
      <c r="G10" s="92">
        <f aca="true" t="shared" si="0" ref="G10:V10">G11</f>
        <v>1204.8</v>
      </c>
      <c r="H10" s="28">
        <f t="shared" si="0"/>
        <v>1204.8</v>
      </c>
      <c r="I10" s="28">
        <f t="shared" si="0"/>
        <v>1204.8</v>
      </c>
      <c r="J10" s="28">
        <f t="shared" si="0"/>
        <v>1204.8</v>
      </c>
      <c r="K10" s="28">
        <f t="shared" si="0"/>
        <v>1204.8</v>
      </c>
      <c r="L10" s="28">
        <f t="shared" si="0"/>
        <v>1204.8</v>
      </c>
      <c r="M10" s="28">
        <f t="shared" si="0"/>
        <v>1204.8</v>
      </c>
      <c r="N10" s="28">
        <f t="shared" si="0"/>
        <v>1204.8</v>
      </c>
      <c r="O10" s="28">
        <f t="shared" si="0"/>
        <v>1204.8</v>
      </c>
      <c r="P10" s="28">
        <f t="shared" si="0"/>
        <v>1204.8</v>
      </c>
      <c r="Q10" s="28">
        <f t="shared" si="0"/>
        <v>1204.8</v>
      </c>
      <c r="R10" s="28">
        <f t="shared" si="0"/>
        <v>1204.8</v>
      </c>
      <c r="S10" s="28">
        <f t="shared" si="0"/>
        <v>1204.8</v>
      </c>
      <c r="T10" s="28">
        <f t="shared" si="0"/>
        <v>1204.8</v>
      </c>
      <c r="U10" s="28">
        <f t="shared" si="0"/>
        <v>1204.8</v>
      </c>
      <c r="V10" s="28">
        <f t="shared" si="0"/>
        <v>1204.8</v>
      </c>
    </row>
    <row r="11" spans="1:22" ht="34.5" customHeight="1" outlineLevel="3">
      <c r="A11" s="21" t="s">
        <v>130</v>
      </c>
      <c r="B11" s="12" t="s">
        <v>6</v>
      </c>
      <c r="C11" s="12" t="s">
        <v>236</v>
      </c>
      <c r="D11" s="12" t="s">
        <v>5</v>
      </c>
      <c r="E11" s="12"/>
      <c r="F11" s="13">
        <f>F12</f>
        <v>2203.6</v>
      </c>
      <c r="G11" s="93">
        <f aca="true" t="shared" si="1" ref="G11:V11">G13</f>
        <v>1204.8</v>
      </c>
      <c r="H11" s="13">
        <f t="shared" si="1"/>
        <v>1204.8</v>
      </c>
      <c r="I11" s="13">
        <f t="shared" si="1"/>
        <v>1204.8</v>
      </c>
      <c r="J11" s="13">
        <f t="shared" si="1"/>
        <v>1204.8</v>
      </c>
      <c r="K11" s="13">
        <f t="shared" si="1"/>
        <v>1204.8</v>
      </c>
      <c r="L11" s="13">
        <f t="shared" si="1"/>
        <v>1204.8</v>
      </c>
      <c r="M11" s="13">
        <f t="shared" si="1"/>
        <v>1204.8</v>
      </c>
      <c r="N11" s="13">
        <f t="shared" si="1"/>
        <v>1204.8</v>
      </c>
      <c r="O11" s="13">
        <f t="shared" si="1"/>
        <v>1204.8</v>
      </c>
      <c r="P11" s="13">
        <f t="shared" si="1"/>
        <v>1204.8</v>
      </c>
      <c r="Q11" s="13">
        <f t="shared" si="1"/>
        <v>1204.8</v>
      </c>
      <c r="R11" s="13">
        <f t="shared" si="1"/>
        <v>1204.8</v>
      </c>
      <c r="S11" s="13">
        <f t="shared" si="1"/>
        <v>1204.8</v>
      </c>
      <c r="T11" s="13">
        <f t="shared" si="1"/>
        <v>1204.8</v>
      </c>
      <c r="U11" s="13">
        <f t="shared" si="1"/>
        <v>1204.8</v>
      </c>
      <c r="V11" s="13">
        <f t="shared" si="1"/>
        <v>1204.8</v>
      </c>
    </row>
    <row r="12" spans="1:22" ht="35.25" customHeight="1" outlineLevel="3">
      <c r="A12" s="21" t="s">
        <v>132</v>
      </c>
      <c r="B12" s="12" t="s">
        <v>6</v>
      </c>
      <c r="C12" s="12" t="s">
        <v>237</v>
      </c>
      <c r="D12" s="12" t="s">
        <v>5</v>
      </c>
      <c r="E12" s="12"/>
      <c r="F12" s="13">
        <f>F13</f>
        <v>2203.6</v>
      </c>
      <c r="G12" s="9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.75" outlineLevel="4">
      <c r="A13" s="49" t="s">
        <v>131</v>
      </c>
      <c r="B13" s="19" t="s">
        <v>6</v>
      </c>
      <c r="C13" s="19" t="s">
        <v>238</v>
      </c>
      <c r="D13" s="19" t="s">
        <v>5</v>
      </c>
      <c r="E13" s="19"/>
      <c r="F13" s="20">
        <f>F14</f>
        <v>2203.6</v>
      </c>
      <c r="G13" s="94">
        <f aca="true" t="shared" si="2" ref="G13:V13">G15</f>
        <v>1204.8</v>
      </c>
      <c r="H13" s="7">
        <f t="shared" si="2"/>
        <v>1204.8</v>
      </c>
      <c r="I13" s="7">
        <f t="shared" si="2"/>
        <v>1204.8</v>
      </c>
      <c r="J13" s="7">
        <f t="shared" si="2"/>
        <v>1204.8</v>
      </c>
      <c r="K13" s="7">
        <f t="shared" si="2"/>
        <v>1204.8</v>
      </c>
      <c r="L13" s="7">
        <f t="shared" si="2"/>
        <v>1204.8</v>
      </c>
      <c r="M13" s="7">
        <f t="shared" si="2"/>
        <v>1204.8</v>
      </c>
      <c r="N13" s="7">
        <f t="shared" si="2"/>
        <v>1204.8</v>
      </c>
      <c r="O13" s="7">
        <f t="shared" si="2"/>
        <v>1204.8</v>
      </c>
      <c r="P13" s="7">
        <f t="shared" si="2"/>
        <v>1204.8</v>
      </c>
      <c r="Q13" s="7">
        <f t="shared" si="2"/>
        <v>1204.8</v>
      </c>
      <c r="R13" s="7">
        <f t="shared" si="2"/>
        <v>1204.8</v>
      </c>
      <c r="S13" s="7">
        <f t="shared" si="2"/>
        <v>1204.8</v>
      </c>
      <c r="T13" s="7">
        <f t="shared" si="2"/>
        <v>1204.8</v>
      </c>
      <c r="U13" s="7">
        <f t="shared" si="2"/>
        <v>1204.8</v>
      </c>
      <c r="V13" s="7">
        <f t="shared" si="2"/>
        <v>1204.8</v>
      </c>
    </row>
    <row r="14" spans="1:22" ht="31.5" outlineLevel="4">
      <c r="A14" s="5" t="s">
        <v>91</v>
      </c>
      <c r="B14" s="6" t="s">
        <v>6</v>
      </c>
      <c r="C14" s="6" t="s">
        <v>238</v>
      </c>
      <c r="D14" s="6" t="s">
        <v>90</v>
      </c>
      <c r="E14" s="6"/>
      <c r="F14" s="7">
        <f>F15+F16+F17</f>
        <v>2203.6</v>
      </c>
      <c r="G14" s="9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7.25" customHeight="1" outlineLevel="5">
      <c r="A15" s="46" t="s">
        <v>228</v>
      </c>
      <c r="B15" s="47" t="s">
        <v>6</v>
      </c>
      <c r="C15" s="47" t="s">
        <v>238</v>
      </c>
      <c r="D15" s="47" t="s">
        <v>88</v>
      </c>
      <c r="E15" s="47"/>
      <c r="F15" s="48">
        <v>1785</v>
      </c>
      <c r="G15" s="94">
        <v>1204.8</v>
      </c>
      <c r="H15" s="7">
        <v>1204.8</v>
      </c>
      <c r="I15" s="7">
        <v>1204.8</v>
      </c>
      <c r="J15" s="7">
        <v>1204.8</v>
      </c>
      <c r="K15" s="7">
        <v>1204.8</v>
      </c>
      <c r="L15" s="7">
        <v>1204.8</v>
      </c>
      <c r="M15" s="7">
        <v>1204.8</v>
      </c>
      <c r="N15" s="7">
        <v>1204.8</v>
      </c>
      <c r="O15" s="7">
        <v>1204.8</v>
      </c>
      <c r="P15" s="7">
        <v>1204.8</v>
      </c>
      <c r="Q15" s="7">
        <v>1204.8</v>
      </c>
      <c r="R15" s="7">
        <v>1204.8</v>
      </c>
      <c r="S15" s="7">
        <v>1204.8</v>
      </c>
      <c r="T15" s="7">
        <v>1204.8</v>
      </c>
      <c r="U15" s="7">
        <v>1204.8</v>
      </c>
      <c r="V15" s="7">
        <v>1204.8</v>
      </c>
    </row>
    <row r="16" spans="1:22" ht="34.5" customHeight="1" outlineLevel="5">
      <c r="A16" s="46" t="s">
        <v>233</v>
      </c>
      <c r="B16" s="47" t="s">
        <v>6</v>
      </c>
      <c r="C16" s="47" t="s">
        <v>238</v>
      </c>
      <c r="D16" s="47" t="s">
        <v>89</v>
      </c>
      <c r="E16" s="47"/>
      <c r="F16" s="48">
        <v>0</v>
      </c>
      <c r="G16" s="9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50.25" customHeight="1" outlineLevel="5">
      <c r="A17" s="46" t="s">
        <v>229</v>
      </c>
      <c r="B17" s="47" t="s">
        <v>6</v>
      </c>
      <c r="C17" s="47" t="s">
        <v>238</v>
      </c>
      <c r="D17" s="47" t="s">
        <v>230</v>
      </c>
      <c r="E17" s="47"/>
      <c r="F17" s="48">
        <v>418.6</v>
      </c>
      <c r="G17" s="9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7.25" customHeight="1" outlineLevel="6">
      <c r="A18" s="8" t="s">
        <v>27</v>
      </c>
      <c r="B18" s="9" t="s">
        <v>19</v>
      </c>
      <c r="C18" s="9" t="s">
        <v>235</v>
      </c>
      <c r="D18" s="9" t="s">
        <v>5</v>
      </c>
      <c r="E18" s="9"/>
      <c r="F18" s="68">
        <f>F19</f>
        <v>4721.9</v>
      </c>
      <c r="G18" s="95" t="e">
        <f aca="true" t="shared" si="3" ref="G18:V18">G19</f>
        <v>#REF!</v>
      </c>
      <c r="H18" s="10" t="e">
        <f t="shared" si="3"/>
        <v>#REF!</v>
      </c>
      <c r="I18" s="10" t="e">
        <f t="shared" si="3"/>
        <v>#REF!</v>
      </c>
      <c r="J18" s="10" t="e">
        <f t="shared" si="3"/>
        <v>#REF!</v>
      </c>
      <c r="K18" s="10" t="e">
        <f t="shared" si="3"/>
        <v>#REF!</v>
      </c>
      <c r="L18" s="10" t="e">
        <f t="shared" si="3"/>
        <v>#REF!</v>
      </c>
      <c r="M18" s="10" t="e">
        <f t="shared" si="3"/>
        <v>#REF!</v>
      </c>
      <c r="N18" s="10" t="e">
        <f t="shared" si="3"/>
        <v>#REF!</v>
      </c>
      <c r="O18" s="10" t="e">
        <f t="shared" si="3"/>
        <v>#REF!</v>
      </c>
      <c r="P18" s="10" t="e">
        <f t="shared" si="3"/>
        <v>#REF!</v>
      </c>
      <c r="Q18" s="10" t="e">
        <f t="shared" si="3"/>
        <v>#REF!</v>
      </c>
      <c r="R18" s="10" t="e">
        <f t="shared" si="3"/>
        <v>#REF!</v>
      </c>
      <c r="S18" s="10" t="e">
        <f t="shared" si="3"/>
        <v>#REF!</v>
      </c>
      <c r="T18" s="10" t="e">
        <f t="shared" si="3"/>
        <v>#REF!</v>
      </c>
      <c r="U18" s="10" t="e">
        <f t="shared" si="3"/>
        <v>#REF!</v>
      </c>
      <c r="V18" s="10" t="e">
        <f t="shared" si="3"/>
        <v>#REF!</v>
      </c>
    </row>
    <row r="19" spans="1:22" s="26" customFormat="1" ht="33" customHeight="1" outlineLevel="6">
      <c r="A19" s="21" t="s">
        <v>130</v>
      </c>
      <c r="B19" s="12" t="s">
        <v>19</v>
      </c>
      <c r="C19" s="12" t="s">
        <v>236</v>
      </c>
      <c r="D19" s="12" t="s">
        <v>5</v>
      </c>
      <c r="E19" s="12"/>
      <c r="F19" s="72">
        <f>F20</f>
        <v>4721.9</v>
      </c>
      <c r="G19" s="93" t="e">
        <f>G21+#REF!+G33</f>
        <v>#REF!</v>
      </c>
      <c r="H19" s="13" t="e">
        <f>H21+#REF!+H33</f>
        <v>#REF!</v>
      </c>
      <c r="I19" s="13" t="e">
        <f>I21+#REF!+I33</f>
        <v>#REF!</v>
      </c>
      <c r="J19" s="13" t="e">
        <f>J21+#REF!+J33</f>
        <v>#REF!</v>
      </c>
      <c r="K19" s="13" t="e">
        <f>K21+#REF!+K33</f>
        <v>#REF!</v>
      </c>
      <c r="L19" s="13" t="e">
        <f>L21+#REF!+L33</f>
        <v>#REF!</v>
      </c>
      <c r="M19" s="13" t="e">
        <f>M21+#REF!+M33</f>
        <v>#REF!</v>
      </c>
      <c r="N19" s="13" t="e">
        <f>N21+#REF!+N33</f>
        <v>#REF!</v>
      </c>
      <c r="O19" s="13" t="e">
        <f>O21+#REF!+O33</f>
        <v>#REF!</v>
      </c>
      <c r="P19" s="13" t="e">
        <f>P21+#REF!+P33</f>
        <v>#REF!</v>
      </c>
      <c r="Q19" s="13" t="e">
        <f>Q21+#REF!+Q33</f>
        <v>#REF!</v>
      </c>
      <c r="R19" s="13" t="e">
        <f>R21+#REF!+R33</f>
        <v>#REF!</v>
      </c>
      <c r="S19" s="13" t="e">
        <f>S21+#REF!+S33</f>
        <v>#REF!</v>
      </c>
      <c r="T19" s="13" t="e">
        <f>T21+#REF!+T33</f>
        <v>#REF!</v>
      </c>
      <c r="U19" s="13" t="e">
        <f>U21+#REF!+U33</f>
        <v>#REF!</v>
      </c>
      <c r="V19" s="13" t="e">
        <f>V21+#REF!+V33</f>
        <v>#REF!</v>
      </c>
    </row>
    <row r="20" spans="1:22" s="26" customFormat="1" ht="36" customHeight="1" outlineLevel="6">
      <c r="A20" s="21" t="s">
        <v>132</v>
      </c>
      <c r="B20" s="12" t="s">
        <v>19</v>
      </c>
      <c r="C20" s="12" t="s">
        <v>237</v>
      </c>
      <c r="D20" s="12" t="s">
        <v>5</v>
      </c>
      <c r="E20" s="12"/>
      <c r="F20" s="72">
        <f>F21+F33+F39</f>
        <v>4721.9</v>
      </c>
      <c r="G20" s="9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26" customFormat="1" ht="47.25" outlineLevel="6">
      <c r="A21" s="50" t="s">
        <v>188</v>
      </c>
      <c r="B21" s="19" t="s">
        <v>19</v>
      </c>
      <c r="C21" s="19" t="s">
        <v>239</v>
      </c>
      <c r="D21" s="19" t="s">
        <v>5</v>
      </c>
      <c r="E21" s="19"/>
      <c r="F21" s="69">
        <f>F22+F26+F30+F28</f>
        <v>2709.9</v>
      </c>
      <c r="G21" s="94">
        <f aca="true" t="shared" si="4" ref="G21:V21">G24</f>
        <v>2414.5</v>
      </c>
      <c r="H21" s="7">
        <f t="shared" si="4"/>
        <v>2414.5</v>
      </c>
      <c r="I21" s="7">
        <f t="shared" si="4"/>
        <v>2414.5</v>
      </c>
      <c r="J21" s="7">
        <f t="shared" si="4"/>
        <v>2414.5</v>
      </c>
      <c r="K21" s="7">
        <f t="shared" si="4"/>
        <v>2414.5</v>
      </c>
      <c r="L21" s="7">
        <f t="shared" si="4"/>
        <v>2414.5</v>
      </c>
      <c r="M21" s="7">
        <f t="shared" si="4"/>
        <v>2414.5</v>
      </c>
      <c r="N21" s="7">
        <f t="shared" si="4"/>
        <v>2414.5</v>
      </c>
      <c r="O21" s="7">
        <f t="shared" si="4"/>
        <v>2414.5</v>
      </c>
      <c r="P21" s="7">
        <f t="shared" si="4"/>
        <v>2414.5</v>
      </c>
      <c r="Q21" s="7">
        <f t="shared" si="4"/>
        <v>2414.5</v>
      </c>
      <c r="R21" s="7">
        <f t="shared" si="4"/>
        <v>2414.5</v>
      </c>
      <c r="S21" s="7">
        <f t="shared" si="4"/>
        <v>2414.5</v>
      </c>
      <c r="T21" s="7">
        <f t="shared" si="4"/>
        <v>2414.5</v>
      </c>
      <c r="U21" s="7">
        <f t="shared" si="4"/>
        <v>2414.5</v>
      </c>
      <c r="V21" s="7">
        <f t="shared" si="4"/>
        <v>2414.5</v>
      </c>
    </row>
    <row r="22" spans="1:22" s="26" customFormat="1" ht="31.5" outlineLevel="6">
      <c r="A22" s="5" t="s">
        <v>91</v>
      </c>
      <c r="B22" s="6" t="s">
        <v>19</v>
      </c>
      <c r="C22" s="6" t="s">
        <v>239</v>
      </c>
      <c r="D22" s="6" t="s">
        <v>90</v>
      </c>
      <c r="E22" s="6"/>
      <c r="F22" s="70">
        <f>F23+F24+F25</f>
        <v>2604</v>
      </c>
      <c r="G22" s="9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6" customFormat="1" ht="31.5" outlineLevel="6">
      <c r="A23" s="46" t="s">
        <v>228</v>
      </c>
      <c r="B23" s="47" t="s">
        <v>19</v>
      </c>
      <c r="C23" s="47" t="s">
        <v>239</v>
      </c>
      <c r="D23" s="47" t="s">
        <v>88</v>
      </c>
      <c r="E23" s="47"/>
      <c r="F23" s="71">
        <v>2000</v>
      </c>
      <c r="G23" s="9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6" customFormat="1" ht="31.5" outlineLevel="6">
      <c r="A24" s="46" t="s">
        <v>233</v>
      </c>
      <c r="B24" s="47" t="s">
        <v>19</v>
      </c>
      <c r="C24" s="47" t="s">
        <v>239</v>
      </c>
      <c r="D24" s="47" t="s">
        <v>89</v>
      </c>
      <c r="E24" s="47"/>
      <c r="F24" s="71">
        <v>0</v>
      </c>
      <c r="G24" s="94">
        <v>2414.5</v>
      </c>
      <c r="H24" s="7">
        <v>2414.5</v>
      </c>
      <c r="I24" s="7">
        <v>2414.5</v>
      </c>
      <c r="J24" s="7">
        <v>2414.5</v>
      </c>
      <c r="K24" s="7">
        <v>2414.5</v>
      </c>
      <c r="L24" s="7">
        <v>2414.5</v>
      </c>
      <c r="M24" s="7">
        <v>2414.5</v>
      </c>
      <c r="N24" s="7">
        <v>2414.5</v>
      </c>
      <c r="O24" s="7">
        <v>2414.5</v>
      </c>
      <c r="P24" s="7">
        <v>2414.5</v>
      </c>
      <c r="Q24" s="7">
        <v>2414.5</v>
      </c>
      <c r="R24" s="7">
        <v>2414.5</v>
      </c>
      <c r="S24" s="7">
        <v>2414.5</v>
      </c>
      <c r="T24" s="7">
        <v>2414.5</v>
      </c>
      <c r="U24" s="7">
        <v>2414.5</v>
      </c>
      <c r="V24" s="7">
        <v>2414.5</v>
      </c>
    </row>
    <row r="25" spans="1:22" s="26" customFormat="1" ht="47.25" outlineLevel="6">
      <c r="A25" s="46" t="s">
        <v>229</v>
      </c>
      <c r="B25" s="47" t="s">
        <v>19</v>
      </c>
      <c r="C25" s="47" t="s">
        <v>239</v>
      </c>
      <c r="D25" s="47" t="s">
        <v>230</v>
      </c>
      <c r="E25" s="47"/>
      <c r="F25" s="71">
        <v>604</v>
      </c>
      <c r="G25" s="9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6" customFormat="1" ht="20.25" customHeight="1" outlineLevel="6">
      <c r="A26" s="5" t="s">
        <v>92</v>
      </c>
      <c r="B26" s="6" t="s">
        <v>19</v>
      </c>
      <c r="C26" s="6" t="s">
        <v>239</v>
      </c>
      <c r="D26" s="6" t="s">
        <v>93</v>
      </c>
      <c r="E26" s="6"/>
      <c r="F26" s="70">
        <f>F27</f>
        <v>0</v>
      </c>
      <c r="G26" s="9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94</v>
      </c>
      <c r="B27" s="47" t="s">
        <v>19</v>
      </c>
      <c r="C27" s="47" t="s">
        <v>239</v>
      </c>
      <c r="D27" s="47" t="s">
        <v>95</v>
      </c>
      <c r="E27" s="47"/>
      <c r="F27" s="71">
        <v>0</v>
      </c>
      <c r="G27" s="9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4" customFormat="1" ht="15.75" outlineLevel="6">
      <c r="A28" s="5" t="s">
        <v>325</v>
      </c>
      <c r="B28" s="6" t="s">
        <v>19</v>
      </c>
      <c r="C28" s="6" t="s">
        <v>239</v>
      </c>
      <c r="D28" s="6" t="s">
        <v>326</v>
      </c>
      <c r="E28" s="6"/>
      <c r="F28" s="70">
        <f>F29</f>
        <v>100.9</v>
      </c>
      <c r="G28" s="9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4" customFormat="1" ht="15.75" outlineLevel="6">
      <c r="A29" s="46" t="s">
        <v>327</v>
      </c>
      <c r="B29" s="47" t="s">
        <v>19</v>
      </c>
      <c r="C29" s="47" t="s">
        <v>239</v>
      </c>
      <c r="D29" s="47" t="s">
        <v>328</v>
      </c>
      <c r="E29" s="47"/>
      <c r="F29" s="71">
        <v>100.9</v>
      </c>
      <c r="G29" s="9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15.75" outlineLevel="6">
      <c r="A30" s="5" t="s">
        <v>96</v>
      </c>
      <c r="B30" s="6" t="s">
        <v>19</v>
      </c>
      <c r="C30" s="6" t="s">
        <v>239</v>
      </c>
      <c r="D30" s="6" t="s">
        <v>97</v>
      </c>
      <c r="E30" s="6"/>
      <c r="F30" s="70">
        <f>F31+F32</f>
        <v>5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21.75" customHeight="1" outlineLevel="6">
      <c r="A31" s="46" t="s">
        <v>98</v>
      </c>
      <c r="B31" s="47" t="s">
        <v>19</v>
      </c>
      <c r="C31" s="47" t="s">
        <v>239</v>
      </c>
      <c r="D31" s="47" t="s">
        <v>100</v>
      </c>
      <c r="E31" s="47"/>
      <c r="F31" s="71">
        <v>0</v>
      </c>
      <c r="G31" s="9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6" customFormat="1" ht="15.75" outlineLevel="6">
      <c r="A32" s="46" t="s">
        <v>99</v>
      </c>
      <c r="B32" s="47" t="s">
        <v>19</v>
      </c>
      <c r="C32" s="47" t="s">
        <v>239</v>
      </c>
      <c r="D32" s="47" t="s">
        <v>101</v>
      </c>
      <c r="E32" s="47"/>
      <c r="F32" s="71">
        <v>5</v>
      </c>
      <c r="G32" s="9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31.5" customHeight="1" outlineLevel="6">
      <c r="A33" s="49" t="s">
        <v>189</v>
      </c>
      <c r="B33" s="19" t="s">
        <v>19</v>
      </c>
      <c r="C33" s="19" t="s">
        <v>240</v>
      </c>
      <c r="D33" s="19" t="s">
        <v>5</v>
      </c>
      <c r="E33" s="19"/>
      <c r="F33" s="69">
        <f>F34+F39</f>
        <v>2012</v>
      </c>
      <c r="G33" s="94">
        <f aca="true" t="shared" si="5" ref="G33:V33">G34</f>
        <v>96</v>
      </c>
      <c r="H33" s="7">
        <f t="shared" si="5"/>
        <v>96</v>
      </c>
      <c r="I33" s="7">
        <f t="shared" si="5"/>
        <v>96</v>
      </c>
      <c r="J33" s="7">
        <f t="shared" si="5"/>
        <v>96</v>
      </c>
      <c r="K33" s="7">
        <f t="shared" si="5"/>
        <v>96</v>
      </c>
      <c r="L33" s="7">
        <f t="shared" si="5"/>
        <v>96</v>
      </c>
      <c r="M33" s="7">
        <f t="shared" si="5"/>
        <v>96</v>
      </c>
      <c r="N33" s="7">
        <f t="shared" si="5"/>
        <v>96</v>
      </c>
      <c r="O33" s="7">
        <f t="shared" si="5"/>
        <v>96</v>
      </c>
      <c r="P33" s="7">
        <f t="shared" si="5"/>
        <v>96</v>
      </c>
      <c r="Q33" s="7">
        <f t="shared" si="5"/>
        <v>96</v>
      </c>
      <c r="R33" s="7">
        <f t="shared" si="5"/>
        <v>96</v>
      </c>
      <c r="S33" s="7">
        <f t="shared" si="5"/>
        <v>96</v>
      </c>
      <c r="T33" s="7">
        <f t="shared" si="5"/>
        <v>96</v>
      </c>
      <c r="U33" s="7">
        <f t="shared" si="5"/>
        <v>96</v>
      </c>
      <c r="V33" s="7">
        <f t="shared" si="5"/>
        <v>96</v>
      </c>
    </row>
    <row r="34" spans="1:22" s="24" customFormat="1" ht="31.5" outlineLevel="6">
      <c r="A34" s="5" t="s">
        <v>91</v>
      </c>
      <c r="B34" s="6" t="s">
        <v>19</v>
      </c>
      <c r="C34" s="6" t="s">
        <v>240</v>
      </c>
      <c r="D34" s="6" t="s">
        <v>90</v>
      </c>
      <c r="E34" s="6"/>
      <c r="F34" s="70">
        <f>F35+F36+F37+F38</f>
        <v>2012</v>
      </c>
      <c r="G34" s="94">
        <v>96</v>
      </c>
      <c r="H34" s="7">
        <v>96</v>
      </c>
      <c r="I34" s="7">
        <v>96</v>
      </c>
      <c r="J34" s="7">
        <v>96</v>
      </c>
      <c r="K34" s="7">
        <v>96</v>
      </c>
      <c r="L34" s="7">
        <v>96</v>
      </c>
      <c r="M34" s="7">
        <v>96</v>
      </c>
      <c r="N34" s="7">
        <v>96</v>
      </c>
      <c r="O34" s="7">
        <v>96</v>
      </c>
      <c r="P34" s="7">
        <v>96</v>
      </c>
      <c r="Q34" s="7">
        <v>96</v>
      </c>
      <c r="R34" s="7">
        <v>96</v>
      </c>
      <c r="S34" s="7">
        <v>96</v>
      </c>
      <c r="T34" s="7">
        <v>96</v>
      </c>
      <c r="U34" s="7">
        <v>96</v>
      </c>
      <c r="V34" s="7">
        <v>96</v>
      </c>
    </row>
    <row r="35" spans="1:22" s="24" customFormat="1" ht="31.5" outlineLevel="6">
      <c r="A35" s="46" t="s">
        <v>228</v>
      </c>
      <c r="B35" s="47" t="s">
        <v>19</v>
      </c>
      <c r="C35" s="47" t="s">
        <v>240</v>
      </c>
      <c r="D35" s="47" t="s">
        <v>88</v>
      </c>
      <c r="E35" s="47"/>
      <c r="F35" s="71">
        <v>1400</v>
      </c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4" customFormat="1" ht="31.5" outlineLevel="6">
      <c r="A36" s="46" t="s">
        <v>233</v>
      </c>
      <c r="B36" s="47" t="s">
        <v>19</v>
      </c>
      <c r="C36" s="47" t="s">
        <v>240</v>
      </c>
      <c r="D36" s="47" t="s">
        <v>89</v>
      </c>
      <c r="E36" s="47"/>
      <c r="F36" s="71">
        <v>0</v>
      </c>
      <c r="G36" s="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63" outlineLevel="6">
      <c r="A37" s="46" t="s">
        <v>329</v>
      </c>
      <c r="B37" s="47" t="s">
        <v>19</v>
      </c>
      <c r="C37" s="47" t="s">
        <v>240</v>
      </c>
      <c r="D37" s="47" t="s">
        <v>330</v>
      </c>
      <c r="E37" s="47"/>
      <c r="F37" s="71">
        <v>192</v>
      </c>
      <c r="G37" s="9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4" customFormat="1" ht="47.25" outlineLevel="6">
      <c r="A38" s="46" t="s">
        <v>229</v>
      </c>
      <c r="B38" s="47" t="s">
        <v>19</v>
      </c>
      <c r="C38" s="47" t="s">
        <v>240</v>
      </c>
      <c r="D38" s="47" t="s">
        <v>230</v>
      </c>
      <c r="E38" s="47"/>
      <c r="F38" s="71">
        <v>420</v>
      </c>
      <c r="G38" s="9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4" customFormat="1" ht="15.75" outlineLevel="6">
      <c r="A39" s="49" t="s">
        <v>134</v>
      </c>
      <c r="B39" s="19" t="s">
        <v>19</v>
      </c>
      <c r="C39" s="19" t="s">
        <v>241</v>
      </c>
      <c r="D39" s="19" t="s">
        <v>5</v>
      </c>
      <c r="E39" s="19"/>
      <c r="F39" s="69">
        <f>F40</f>
        <v>0</v>
      </c>
      <c r="G39" s="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15.75" outlineLevel="6">
      <c r="A40" s="5" t="s">
        <v>106</v>
      </c>
      <c r="B40" s="6" t="s">
        <v>19</v>
      </c>
      <c r="C40" s="6" t="s">
        <v>241</v>
      </c>
      <c r="D40" s="6" t="s">
        <v>204</v>
      </c>
      <c r="E40" s="6"/>
      <c r="F40" s="70">
        <v>0</v>
      </c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49.5" customHeight="1" outlineLevel="3">
      <c r="A41" s="8" t="s">
        <v>28</v>
      </c>
      <c r="B41" s="9" t="s">
        <v>7</v>
      </c>
      <c r="C41" s="9" t="s">
        <v>235</v>
      </c>
      <c r="D41" s="9" t="s">
        <v>5</v>
      </c>
      <c r="E41" s="9"/>
      <c r="F41" s="10">
        <f>F42</f>
        <v>8642.599999999999</v>
      </c>
      <c r="G41" s="95">
        <f aca="true" t="shared" si="6" ref="G41:V44">G42</f>
        <v>8918.7</v>
      </c>
      <c r="H41" s="10">
        <f t="shared" si="6"/>
        <v>8918.7</v>
      </c>
      <c r="I41" s="10">
        <f t="shared" si="6"/>
        <v>8918.7</v>
      </c>
      <c r="J41" s="10">
        <f t="shared" si="6"/>
        <v>8918.7</v>
      </c>
      <c r="K41" s="10">
        <f t="shared" si="6"/>
        <v>8918.7</v>
      </c>
      <c r="L41" s="10">
        <f t="shared" si="6"/>
        <v>8918.7</v>
      </c>
      <c r="M41" s="10">
        <f t="shared" si="6"/>
        <v>8918.7</v>
      </c>
      <c r="N41" s="10">
        <f t="shared" si="6"/>
        <v>8918.7</v>
      </c>
      <c r="O41" s="10">
        <f t="shared" si="6"/>
        <v>8918.7</v>
      </c>
      <c r="P41" s="10">
        <f t="shared" si="6"/>
        <v>8918.7</v>
      </c>
      <c r="Q41" s="10">
        <f t="shared" si="6"/>
        <v>8918.7</v>
      </c>
      <c r="R41" s="10">
        <f t="shared" si="6"/>
        <v>8918.7</v>
      </c>
      <c r="S41" s="10">
        <f t="shared" si="6"/>
        <v>8918.7</v>
      </c>
      <c r="T41" s="10">
        <f t="shared" si="6"/>
        <v>8918.7</v>
      </c>
      <c r="U41" s="10">
        <f t="shared" si="6"/>
        <v>8918.7</v>
      </c>
      <c r="V41" s="10">
        <f t="shared" si="6"/>
        <v>8918.7</v>
      </c>
    </row>
    <row r="42" spans="1:22" s="24" customFormat="1" ht="33.75" customHeight="1" outlineLevel="3">
      <c r="A42" s="21" t="s">
        <v>130</v>
      </c>
      <c r="B42" s="12" t="s">
        <v>7</v>
      </c>
      <c r="C42" s="12" t="s">
        <v>236</v>
      </c>
      <c r="D42" s="12" t="s">
        <v>5</v>
      </c>
      <c r="E42" s="12"/>
      <c r="F42" s="13">
        <f>F43</f>
        <v>8642.599999999999</v>
      </c>
      <c r="G42" s="93">
        <f aca="true" t="shared" si="7" ref="G42:V42">G44</f>
        <v>8918.7</v>
      </c>
      <c r="H42" s="13">
        <f t="shared" si="7"/>
        <v>8918.7</v>
      </c>
      <c r="I42" s="13">
        <f t="shared" si="7"/>
        <v>8918.7</v>
      </c>
      <c r="J42" s="13">
        <f t="shared" si="7"/>
        <v>8918.7</v>
      </c>
      <c r="K42" s="13">
        <f t="shared" si="7"/>
        <v>8918.7</v>
      </c>
      <c r="L42" s="13">
        <f t="shared" si="7"/>
        <v>8918.7</v>
      </c>
      <c r="M42" s="13">
        <f t="shared" si="7"/>
        <v>8918.7</v>
      </c>
      <c r="N42" s="13">
        <f t="shared" si="7"/>
        <v>8918.7</v>
      </c>
      <c r="O42" s="13">
        <f t="shared" si="7"/>
        <v>8918.7</v>
      </c>
      <c r="P42" s="13">
        <f t="shared" si="7"/>
        <v>8918.7</v>
      </c>
      <c r="Q42" s="13">
        <f t="shared" si="7"/>
        <v>8918.7</v>
      </c>
      <c r="R42" s="13">
        <f t="shared" si="7"/>
        <v>8918.7</v>
      </c>
      <c r="S42" s="13">
        <f t="shared" si="7"/>
        <v>8918.7</v>
      </c>
      <c r="T42" s="13">
        <f t="shared" si="7"/>
        <v>8918.7</v>
      </c>
      <c r="U42" s="13">
        <f t="shared" si="7"/>
        <v>8918.7</v>
      </c>
      <c r="V42" s="13">
        <f t="shared" si="7"/>
        <v>8918.7</v>
      </c>
    </row>
    <row r="43" spans="1:22" s="24" customFormat="1" ht="37.5" customHeight="1" outlineLevel="3">
      <c r="A43" s="21" t="s">
        <v>132</v>
      </c>
      <c r="B43" s="12" t="s">
        <v>7</v>
      </c>
      <c r="C43" s="12" t="s">
        <v>237</v>
      </c>
      <c r="D43" s="12" t="s">
        <v>5</v>
      </c>
      <c r="E43" s="12"/>
      <c r="F43" s="13">
        <f>F44</f>
        <v>8642.599999999999</v>
      </c>
      <c r="G43" s="9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24" customFormat="1" ht="47.25" outlineLevel="4">
      <c r="A44" s="50" t="s">
        <v>188</v>
      </c>
      <c r="B44" s="19" t="s">
        <v>7</v>
      </c>
      <c r="C44" s="19" t="s">
        <v>239</v>
      </c>
      <c r="D44" s="19" t="s">
        <v>5</v>
      </c>
      <c r="E44" s="19"/>
      <c r="F44" s="20">
        <f>F45+F49+F51</f>
        <v>8642.599999999999</v>
      </c>
      <c r="G44" s="94">
        <f t="shared" si="6"/>
        <v>8918.7</v>
      </c>
      <c r="H44" s="7">
        <f t="shared" si="6"/>
        <v>8918.7</v>
      </c>
      <c r="I44" s="7">
        <f t="shared" si="6"/>
        <v>8918.7</v>
      </c>
      <c r="J44" s="7">
        <f t="shared" si="6"/>
        <v>8918.7</v>
      </c>
      <c r="K44" s="7">
        <f t="shared" si="6"/>
        <v>8918.7</v>
      </c>
      <c r="L44" s="7">
        <f t="shared" si="6"/>
        <v>8918.7</v>
      </c>
      <c r="M44" s="7">
        <f t="shared" si="6"/>
        <v>8918.7</v>
      </c>
      <c r="N44" s="7">
        <f t="shared" si="6"/>
        <v>8918.7</v>
      </c>
      <c r="O44" s="7">
        <f t="shared" si="6"/>
        <v>8918.7</v>
      </c>
      <c r="P44" s="7">
        <f t="shared" si="6"/>
        <v>8918.7</v>
      </c>
      <c r="Q44" s="7">
        <f t="shared" si="6"/>
        <v>8918.7</v>
      </c>
      <c r="R44" s="7">
        <f t="shared" si="6"/>
        <v>8918.7</v>
      </c>
      <c r="S44" s="7">
        <f t="shared" si="6"/>
        <v>8918.7</v>
      </c>
      <c r="T44" s="7">
        <f t="shared" si="6"/>
        <v>8918.7</v>
      </c>
      <c r="U44" s="7">
        <f t="shared" si="6"/>
        <v>8918.7</v>
      </c>
      <c r="V44" s="7">
        <f t="shared" si="6"/>
        <v>8918.7</v>
      </c>
    </row>
    <row r="45" spans="1:22" s="24" customFormat="1" ht="31.5" outlineLevel="5">
      <c r="A45" s="5" t="s">
        <v>91</v>
      </c>
      <c r="B45" s="6" t="s">
        <v>7</v>
      </c>
      <c r="C45" s="6" t="s">
        <v>239</v>
      </c>
      <c r="D45" s="6" t="s">
        <v>90</v>
      </c>
      <c r="E45" s="6"/>
      <c r="F45" s="7">
        <f>F46+F47+F48</f>
        <v>8501.3</v>
      </c>
      <c r="G45" s="94">
        <v>8918.7</v>
      </c>
      <c r="H45" s="7">
        <v>8918.7</v>
      </c>
      <c r="I45" s="7">
        <v>8918.7</v>
      </c>
      <c r="J45" s="7">
        <v>8918.7</v>
      </c>
      <c r="K45" s="7">
        <v>8918.7</v>
      </c>
      <c r="L45" s="7">
        <v>8918.7</v>
      </c>
      <c r="M45" s="7">
        <v>8918.7</v>
      </c>
      <c r="N45" s="7">
        <v>8918.7</v>
      </c>
      <c r="O45" s="7">
        <v>8918.7</v>
      </c>
      <c r="P45" s="7">
        <v>8918.7</v>
      </c>
      <c r="Q45" s="7">
        <v>8918.7</v>
      </c>
      <c r="R45" s="7">
        <v>8918.7</v>
      </c>
      <c r="S45" s="7">
        <v>8918.7</v>
      </c>
      <c r="T45" s="7">
        <v>8918.7</v>
      </c>
      <c r="U45" s="7">
        <v>8918.7</v>
      </c>
      <c r="V45" s="7">
        <v>8918.7</v>
      </c>
    </row>
    <row r="46" spans="1:22" s="24" customFormat="1" ht="31.5" outlineLevel="5">
      <c r="A46" s="46" t="s">
        <v>228</v>
      </c>
      <c r="B46" s="47" t="s">
        <v>7</v>
      </c>
      <c r="C46" s="47" t="s">
        <v>239</v>
      </c>
      <c r="D46" s="47" t="s">
        <v>88</v>
      </c>
      <c r="E46" s="47"/>
      <c r="F46" s="48">
        <v>6491.7</v>
      </c>
      <c r="G46" s="9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4" customFormat="1" ht="31.5" outlineLevel="5">
      <c r="A47" s="46" t="s">
        <v>233</v>
      </c>
      <c r="B47" s="47" t="s">
        <v>7</v>
      </c>
      <c r="C47" s="47" t="s">
        <v>239</v>
      </c>
      <c r="D47" s="47" t="s">
        <v>89</v>
      </c>
      <c r="E47" s="47"/>
      <c r="F47" s="48">
        <v>40</v>
      </c>
      <c r="G47" s="9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4" customFormat="1" ht="47.25" outlineLevel="5">
      <c r="A48" s="46" t="s">
        <v>229</v>
      </c>
      <c r="B48" s="47" t="s">
        <v>7</v>
      </c>
      <c r="C48" s="47" t="s">
        <v>239</v>
      </c>
      <c r="D48" s="47" t="s">
        <v>230</v>
      </c>
      <c r="E48" s="47"/>
      <c r="F48" s="48">
        <v>1969.6</v>
      </c>
      <c r="G48" s="9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4" customFormat="1" ht="15.75" outlineLevel="5">
      <c r="A49" s="5" t="s">
        <v>92</v>
      </c>
      <c r="B49" s="6" t="s">
        <v>7</v>
      </c>
      <c r="C49" s="6" t="s">
        <v>239</v>
      </c>
      <c r="D49" s="6" t="s">
        <v>93</v>
      </c>
      <c r="E49" s="6"/>
      <c r="F49" s="7">
        <f>F50</f>
        <v>0</v>
      </c>
      <c r="G49" s="9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4" customFormat="1" ht="31.5" outlineLevel="5">
      <c r="A50" s="46" t="s">
        <v>94</v>
      </c>
      <c r="B50" s="47" t="s">
        <v>7</v>
      </c>
      <c r="C50" s="47" t="s">
        <v>239</v>
      </c>
      <c r="D50" s="47" t="s">
        <v>95</v>
      </c>
      <c r="E50" s="47"/>
      <c r="F50" s="48">
        <v>0</v>
      </c>
      <c r="G50" s="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15.75" outlineLevel="5">
      <c r="A51" s="5" t="s">
        <v>96</v>
      </c>
      <c r="B51" s="6" t="s">
        <v>7</v>
      </c>
      <c r="C51" s="6" t="s">
        <v>239</v>
      </c>
      <c r="D51" s="6" t="s">
        <v>97</v>
      </c>
      <c r="E51" s="6"/>
      <c r="F51" s="7">
        <f>F52+F53+F54</f>
        <v>141.3</v>
      </c>
      <c r="G51" s="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15.75" outlineLevel="5">
      <c r="A52" s="46" t="s">
        <v>98</v>
      </c>
      <c r="B52" s="47" t="s">
        <v>7</v>
      </c>
      <c r="C52" s="47" t="s">
        <v>239</v>
      </c>
      <c r="D52" s="47" t="s">
        <v>100</v>
      </c>
      <c r="E52" s="47"/>
      <c r="F52" s="48">
        <v>7</v>
      </c>
      <c r="G52" s="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46" t="s">
        <v>99</v>
      </c>
      <c r="B53" s="47" t="s">
        <v>7</v>
      </c>
      <c r="C53" s="47" t="s">
        <v>239</v>
      </c>
      <c r="D53" s="47" t="s">
        <v>101</v>
      </c>
      <c r="E53" s="47"/>
      <c r="F53" s="48">
        <v>40</v>
      </c>
      <c r="G53" s="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15.75" outlineLevel="5">
      <c r="A54" s="46" t="s">
        <v>332</v>
      </c>
      <c r="B54" s="47" t="s">
        <v>7</v>
      </c>
      <c r="C54" s="47" t="s">
        <v>239</v>
      </c>
      <c r="D54" s="47" t="s">
        <v>331</v>
      </c>
      <c r="E54" s="47"/>
      <c r="F54" s="48">
        <v>94.3</v>
      </c>
      <c r="G54" s="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8" t="s">
        <v>184</v>
      </c>
      <c r="B55" s="9" t="s">
        <v>185</v>
      </c>
      <c r="C55" s="9" t="s">
        <v>235</v>
      </c>
      <c r="D55" s="9" t="s">
        <v>5</v>
      </c>
      <c r="E55" s="9"/>
      <c r="F55" s="10">
        <f>F56</f>
        <v>28.025</v>
      </c>
      <c r="G55" s="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31.5" outlineLevel="5">
      <c r="A56" s="21" t="s">
        <v>130</v>
      </c>
      <c r="B56" s="9" t="s">
        <v>185</v>
      </c>
      <c r="C56" s="9" t="s">
        <v>236</v>
      </c>
      <c r="D56" s="9" t="s">
        <v>5</v>
      </c>
      <c r="E56" s="9"/>
      <c r="F56" s="10">
        <f>F57</f>
        <v>28.025</v>
      </c>
      <c r="G56" s="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31.5" outlineLevel="5">
      <c r="A57" s="21" t="s">
        <v>132</v>
      </c>
      <c r="B57" s="9" t="s">
        <v>185</v>
      </c>
      <c r="C57" s="9" t="s">
        <v>237</v>
      </c>
      <c r="D57" s="9" t="s">
        <v>5</v>
      </c>
      <c r="E57" s="9"/>
      <c r="F57" s="10">
        <f>F58</f>
        <v>28.025</v>
      </c>
      <c r="G57" s="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31.5" outlineLevel="5">
      <c r="A58" s="49" t="s">
        <v>186</v>
      </c>
      <c r="B58" s="19" t="s">
        <v>185</v>
      </c>
      <c r="C58" s="19" t="s">
        <v>242</v>
      </c>
      <c r="D58" s="19" t="s">
        <v>5</v>
      </c>
      <c r="E58" s="19"/>
      <c r="F58" s="20">
        <f>F59</f>
        <v>28.025</v>
      </c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5" t="s">
        <v>92</v>
      </c>
      <c r="B59" s="6" t="s">
        <v>185</v>
      </c>
      <c r="C59" s="6" t="s">
        <v>242</v>
      </c>
      <c r="D59" s="6" t="s">
        <v>93</v>
      </c>
      <c r="E59" s="6"/>
      <c r="F59" s="7">
        <f>F60</f>
        <v>28.025</v>
      </c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46" t="s">
        <v>94</v>
      </c>
      <c r="B60" s="47" t="s">
        <v>185</v>
      </c>
      <c r="C60" s="47" t="s">
        <v>242</v>
      </c>
      <c r="D60" s="47" t="s">
        <v>95</v>
      </c>
      <c r="E60" s="47"/>
      <c r="F60" s="48">
        <v>28.025</v>
      </c>
      <c r="G60" s="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50.25" customHeight="1" outlineLevel="3">
      <c r="A61" s="8" t="s">
        <v>29</v>
      </c>
      <c r="B61" s="9" t="s">
        <v>8</v>
      </c>
      <c r="C61" s="9" t="s">
        <v>235</v>
      </c>
      <c r="D61" s="9" t="s">
        <v>5</v>
      </c>
      <c r="E61" s="9"/>
      <c r="F61" s="10">
        <f>F62</f>
        <v>6512.6</v>
      </c>
      <c r="G61" s="95">
        <f aca="true" t="shared" si="8" ref="G61:V64">G62</f>
        <v>3284.2</v>
      </c>
      <c r="H61" s="10">
        <f t="shared" si="8"/>
        <v>3284.2</v>
      </c>
      <c r="I61" s="10">
        <f t="shared" si="8"/>
        <v>3284.2</v>
      </c>
      <c r="J61" s="10">
        <f t="shared" si="8"/>
        <v>3284.2</v>
      </c>
      <c r="K61" s="10">
        <f t="shared" si="8"/>
        <v>3284.2</v>
      </c>
      <c r="L61" s="10">
        <f t="shared" si="8"/>
        <v>3284.2</v>
      </c>
      <c r="M61" s="10">
        <f t="shared" si="8"/>
        <v>3284.2</v>
      </c>
      <c r="N61" s="10">
        <f t="shared" si="8"/>
        <v>3284.2</v>
      </c>
      <c r="O61" s="10">
        <f t="shared" si="8"/>
        <v>3284.2</v>
      </c>
      <c r="P61" s="10">
        <f t="shared" si="8"/>
        <v>3284.2</v>
      </c>
      <c r="Q61" s="10">
        <f t="shared" si="8"/>
        <v>3284.2</v>
      </c>
      <c r="R61" s="10">
        <f t="shared" si="8"/>
        <v>3284.2</v>
      </c>
      <c r="S61" s="10">
        <f t="shared" si="8"/>
        <v>3284.2</v>
      </c>
      <c r="T61" s="10">
        <f t="shared" si="8"/>
        <v>3284.2</v>
      </c>
      <c r="U61" s="10">
        <f t="shared" si="8"/>
        <v>3284.2</v>
      </c>
      <c r="V61" s="10">
        <f t="shared" si="8"/>
        <v>3284.2</v>
      </c>
    </row>
    <row r="62" spans="1:22" s="24" customFormat="1" ht="31.5" outlineLevel="3">
      <c r="A62" s="21" t="s">
        <v>130</v>
      </c>
      <c r="B62" s="12" t="s">
        <v>8</v>
      </c>
      <c r="C62" s="12" t="s">
        <v>236</v>
      </c>
      <c r="D62" s="12" t="s">
        <v>5</v>
      </c>
      <c r="E62" s="12"/>
      <c r="F62" s="13">
        <f>F63</f>
        <v>6512.6</v>
      </c>
      <c r="G62" s="93">
        <f aca="true" t="shared" si="9" ref="G62:V62">G64</f>
        <v>3284.2</v>
      </c>
      <c r="H62" s="13">
        <f t="shared" si="9"/>
        <v>3284.2</v>
      </c>
      <c r="I62" s="13">
        <f t="shared" si="9"/>
        <v>3284.2</v>
      </c>
      <c r="J62" s="13">
        <f t="shared" si="9"/>
        <v>3284.2</v>
      </c>
      <c r="K62" s="13">
        <f t="shared" si="9"/>
        <v>3284.2</v>
      </c>
      <c r="L62" s="13">
        <f t="shared" si="9"/>
        <v>3284.2</v>
      </c>
      <c r="M62" s="13">
        <f t="shared" si="9"/>
        <v>3284.2</v>
      </c>
      <c r="N62" s="13">
        <f t="shared" si="9"/>
        <v>3284.2</v>
      </c>
      <c r="O62" s="13">
        <f t="shared" si="9"/>
        <v>3284.2</v>
      </c>
      <c r="P62" s="13">
        <f t="shared" si="9"/>
        <v>3284.2</v>
      </c>
      <c r="Q62" s="13">
        <f t="shared" si="9"/>
        <v>3284.2</v>
      </c>
      <c r="R62" s="13">
        <f t="shared" si="9"/>
        <v>3284.2</v>
      </c>
      <c r="S62" s="13">
        <f t="shared" si="9"/>
        <v>3284.2</v>
      </c>
      <c r="T62" s="13">
        <f t="shared" si="9"/>
        <v>3284.2</v>
      </c>
      <c r="U62" s="13">
        <f t="shared" si="9"/>
        <v>3284.2</v>
      </c>
      <c r="V62" s="13">
        <f t="shared" si="9"/>
        <v>3284.2</v>
      </c>
    </row>
    <row r="63" spans="1:22" s="24" customFormat="1" ht="31.5" outlineLevel="3">
      <c r="A63" s="21" t="s">
        <v>132</v>
      </c>
      <c r="B63" s="12" t="s">
        <v>8</v>
      </c>
      <c r="C63" s="12" t="s">
        <v>237</v>
      </c>
      <c r="D63" s="12" t="s">
        <v>5</v>
      </c>
      <c r="E63" s="12"/>
      <c r="F63" s="13">
        <f>F64</f>
        <v>6512.6</v>
      </c>
      <c r="G63" s="9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24" customFormat="1" ht="47.25" outlineLevel="4">
      <c r="A64" s="50" t="s">
        <v>188</v>
      </c>
      <c r="B64" s="19" t="s">
        <v>8</v>
      </c>
      <c r="C64" s="19" t="s">
        <v>239</v>
      </c>
      <c r="D64" s="19" t="s">
        <v>5</v>
      </c>
      <c r="E64" s="19"/>
      <c r="F64" s="20">
        <f>F65</f>
        <v>6512.6</v>
      </c>
      <c r="G64" s="94">
        <f t="shared" si="8"/>
        <v>3284.2</v>
      </c>
      <c r="H64" s="7">
        <f t="shared" si="8"/>
        <v>3284.2</v>
      </c>
      <c r="I64" s="7">
        <f t="shared" si="8"/>
        <v>3284.2</v>
      </c>
      <c r="J64" s="7">
        <f t="shared" si="8"/>
        <v>3284.2</v>
      </c>
      <c r="K64" s="7">
        <f t="shared" si="8"/>
        <v>3284.2</v>
      </c>
      <c r="L64" s="7">
        <f t="shared" si="8"/>
        <v>3284.2</v>
      </c>
      <c r="M64" s="7">
        <f t="shared" si="8"/>
        <v>3284.2</v>
      </c>
      <c r="N64" s="7">
        <f t="shared" si="8"/>
        <v>3284.2</v>
      </c>
      <c r="O64" s="7">
        <f t="shared" si="8"/>
        <v>3284.2</v>
      </c>
      <c r="P64" s="7">
        <f t="shared" si="8"/>
        <v>3284.2</v>
      </c>
      <c r="Q64" s="7">
        <f t="shared" si="8"/>
        <v>3284.2</v>
      </c>
      <c r="R64" s="7">
        <f t="shared" si="8"/>
        <v>3284.2</v>
      </c>
      <c r="S64" s="7">
        <f t="shared" si="8"/>
        <v>3284.2</v>
      </c>
      <c r="T64" s="7">
        <f t="shared" si="8"/>
        <v>3284.2</v>
      </c>
      <c r="U64" s="7">
        <f t="shared" si="8"/>
        <v>3284.2</v>
      </c>
      <c r="V64" s="7">
        <f t="shared" si="8"/>
        <v>3284.2</v>
      </c>
    </row>
    <row r="65" spans="1:22" s="24" customFormat="1" ht="31.5" outlineLevel="5">
      <c r="A65" s="5" t="s">
        <v>91</v>
      </c>
      <c r="B65" s="6" t="s">
        <v>8</v>
      </c>
      <c r="C65" s="6" t="s">
        <v>239</v>
      </c>
      <c r="D65" s="6" t="s">
        <v>90</v>
      </c>
      <c r="E65" s="6"/>
      <c r="F65" s="7">
        <f>F66+F67+F68</f>
        <v>6512.6</v>
      </c>
      <c r="G65" s="94">
        <v>3284.2</v>
      </c>
      <c r="H65" s="7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</row>
    <row r="66" spans="1:22" s="24" customFormat="1" ht="31.5" outlineLevel="5">
      <c r="A66" s="46" t="s">
        <v>228</v>
      </c>
      <c r="B66" s="47" t="s">
        <v>8</v>
      </c>
      <c r="C66" s="47" t="s">
        <v>239</v>
      </c>
      <c r="D66" s="47" t="s">
        <v>88</v>
      </c>
      <c r="E66" s="47"/>
      <c r="F66" s="48">
        <v>4986.2</v>
      </c>
      <c r="G66" s="94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4" customFormat="1" ht="31.5" outlineLevel="5">
      <c r="A67" s="46" t="s">
        <v>233</v>
      </c>
      <c r="B67" s="47" t="s">
        <v>8</v>
      </c>
      <c r="C67" s="47" t="s">
        <v>239</v>
      </c>
      <c r="D67" s="47" t="s">
        <v>89</v>
      </c>
      <c r="E67" s="47"/>
      <c r="F67" s="48">
        <v>16</v>
      </c>
      <c r="G67" s="9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4" customFormat="1" ht="47.25" outlineLevel="5">
      <c r="A68" s="46" t="s">
        <v>229</v>
      </c>
      <c r="B68" s="47" t="s">
        <v>8</v>
      </c>
      <c r="C68" s="47" t="s">
        <v>239</v>
      </c>
      <c r="D68" s="47" t="s">
        <v>230</v>
      </c>
      <c r="E68" s="47"/>
      <c r="F68" s="48">
        <v>1510.4</v>
      </c>
      <c r="G68" s="9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4" customFormat="1" ht="15.75" outlineLevel="5">
      <c r="A69" s="8" t="s">
        <v>193</v>
      </c>
      <c r="B69" s="9" t="s">
        <v>194</v>
      </c>
      <c r="C69" s="9" t="s">
        <v>235</v>
      </c>
      <c r="D69" s="9" t="s">
        <v>5</v>
      </c>
      <c r="E69" s="9"/>
      <c r="F69" s="10">
        <f>F70</f>
        <v>0</v>
      </c>
      <c r="G69" s="9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4" customFormat="1" ht="31.5" outlineLevel="5">
      <c r="A70" s="21" t="s">
        <v>130</v>
      </c>
      <c r="B70" s="9" t="s">
        <v>194</v>
      </c>
      <c r="C70" s="9" t="s">
        <v>236</v>
      </c>
      <c r="D70" s="9" t="s">
        <v>5</v>
      </c>
      <c r="E70" s="9"/>
      <c r="F70" s="10">
        <f>F71</f>
        <v>0</v>
      </c>
      <c r="G70" s="9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21" t="s">
        <v>132</v>
      </c>
      <c r="B71" s="9" t="s">
        <v>194</v>
      </c>
      <c r="C71" s="9" t="s">
        <v>237</v>
      </c>
      <c r="D71" s="9" t="s">
        <v>5</v>
      </c>
      <c r="E71" s="9"/>
      <c r="F71" s="10">
        <f>F72</f>
        <v>0</v>
      </c>
      <c r="G71" s="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31.5" outlineLevel="5">
      <c r="A72" s="49" t="s">
        <v>192</v>
      </c>
      <c r="B72" s="19" t="s">
        <v>194</v>
      </c>
      <c r="C72" s="19" t="s">
        <v>243</v>
      </c>
      <c r="D72" s="19" t="s">
        <v>5</v>
      </c>
      <c r="E72" s="19"/>
      <c r="F72" s="20">
        <f>F73</f>
        <v>0</v>
      </c>
      <c r="G72" s="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5" t="s">
        <v>222</v>
      </c>
      <c r="B73" s="6" t="s">
        <v>194</v>
      </c>
      <c r="C73" s="6" t="s">
        <v>243</v>
      </c>
      <c r="D73" s="6" t="s">
        <v>220</v>
      </c>
      <c r="E73" s="6"/>
      <c r="F73" s="7">
        <f>F74</f>
        <v>0</v>
      </c>
      <c r="G73" s="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15.75" outlineLevel="5">
      <c r="A74" s="46" t="s">
        <v>223</v>
      </c>
      <c r="B74" s="47" t="s">
        <v>194</v>
      </c>
      <c r="C74" s="47" t="s">
        <v>243</v>
      </c>
      <c r="D74" s="47" t="s">
        <v>221</v>
      </c>
      <c r="E74" s="47"/>
      <c r="F74" s="48">
        <v>0</v>
      </c>
      <c r="G74" s="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15.75" outlineLevel="3">
      <c r="A75" s="8" t="s">
        <v>31</v>
      </c>
      <c r="B75" s="9" t="s">
        <v>9</v>
      </c>
      <c r="C75" s="9" t="s">
        <v>235</v>
      </c>
      <c r="D75" s="9" t="s">
        <v>5</v>
      </c>
      <c r="E75" s="9"/>
      <c r="F75" s="10">
        <f>F76</f>
        <v>200</v>
      </c>
      <c r="G75" s="95" t="e">
        <f>#REF!</f>
        <v>#REF!</v>
      </c>
      <c r="H75" s="10" t="e">
        <f>#REF!</f>
        <v>#REF!</v>
      </c>
      <c r="I75" s="10" t="e">
        <f>#REF!</f>
        <v>#REF!</v>
      </c>
      <c r="J75" s="10" t="e">
        <f>#REF!</f>
        <v>#REF!</v>
      </c>
      <c r="K75" s="10" t="e">
        <f>#REF!</f>
        <v>#REF!</v>
      </c>
      <c r="L75" s="10" t="e">
        <f>#REF!</f>
        <v>#REF!</v>
      </c>
      <c r="M75" s="10" t="e">
        <f>#REF!</f>
        <v>#REF!</v>
      </c>
      <c r="N75" s="10" t="e">
        <f>#REF!</f>
        <v>#REF!</v>
      </c>
      <c r="O75" s="10" t="e">
        <f>#REF!</f>
        <v>#REF!</v>
      </c>
      <c r="P75" s="10" t="e">
        <f>#REF!</f>
        <v>#REF!</v>
      </c>
      <c r="Q75" s="10" t="e">
        <f>#REF!</f>
        <v>#REF!</v>
      </c>
      <c r="R75" s="10" t="e">
        <f>#REF!</f>
        <v>#REF!</v>
      </c>
      <c r="S75" s="10" t="e">
        <f>#REF!</f>
        <v>#REF!</v>
      </c>
      <c r="T75" s="10" t="e">
        <f>#REF!</f>
        <v>#REF!</v>
      </c>
      <c r="U75" s="10" t="e">
        <f>#REF!</f>
        <v>#REF!</v>
      </c>
      <c r="V75" s="10" t="e">
        <f>#REF!</f>
        <v>#REF!</v>
      </c>
    </row>
    <row r="76" spans="1:22" s="24" customFormat="1" ht="31.5" outlineLevel="3">
      <c r="A76" s="21" t="s">
        <v>130</v>
      </c>
      <c r="B76" s="12" t="s">
        <v>9</v>
      </c>
      <c r="C76" s="12" t="s">
        <v>236</v>
      </c>
      <c r="D76" s="12" t="s">
        <v>5</v>
      </c>
      <c r="E76" s="12"/>
      <c r="F76" s="13">
        <f>F77</f>
        <v>200</v>
      </c>
      <c r="G76" s="9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4" customFormat="1" ht="31.5" outlineLevel="3">
      <c r="A77" s="21" t="s">
        <v>132</v>
      </c>
      <c r="B77" s="12" t="s">
        <v>9</v>
      </c>
      <c r="C77" s="12" t="s">
        <v>237</v>
      </c>
      <c r="D77" s="12" t="s">
        <v>5</v>
      </c>
      <c r="E77" s="12"/>
      <c r="F77" s="13">
        <f>F78</f>
        <v>200</v>
      </c>
      <c r="G77" s="9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24" customFormat="1" ht="31.5" outlineLevel="4">
      <c r="A78" s="49" t="s">
        <v>133</v>
      </c>
      <c r="B78" s="19" t="s">
        <v>9</v>
      </c>
      <c r="C78" s="19" t="s">
        <v>244</v>
      </c>
      <c r="D78" s="19" t="s">
        <v>5</v>
      </c>
      <c r="E78" s="19"/>
      <c r="F78" s="20">
        <f>F79</f>
        <v>200</v>
      </c>
      <c r="G78" s="94">
        <f aca="true" t="shared" si="10" ref="G78:V78">G79</f>
        <v>0</v>
      </c>
      <c r="H78" s="7">
        <f t="shared" si="10"/>
        <v>0</v>
      </c>
      <c r="I78" s="7">
        <f t="shared" si="10"/>
        <v>0</v>
      </c>
      <c r="J78" s="7">
        <f t="shared" si="10"/>
        <v>0</v>
      </c>
      <c r="K78" s="7">
        <f t="shared" si="10"/>
        <v>0</v>
      </c>
      <c r="L78" s="7">
        <f t="shared" si="10"/>
        <v>0</v>
      </c>
      <c r="M78" s="7">
        <f t="shared" si="10"/>
        <v>0</v>
      </c>
      <c r="N78" s="7">
        <f t="shared" si="10"/>
        <v>0</v>
      </c>
      <c r="O78" s="7">
        <f t="shared" si="10"/>
        <v>0</v>
      </c>
      <c r="P78" s="7">
        <f t="shared" si="10"/>
        <v>0</v>
      </c>
      <c r="Q78" s="7">
        <f t="shared" si="10"/>
        <v>0</v>
      </c>
      <c r="R78" s="7">
        <f t="shared" si="10"/>
        <v>0</v>
      </c>
      <c r="S78" s="7">
        <f t="shared" si="10"/>
        <v>0</v>
      </c>
      <c r="T78" s="7">
        <f t="shared" si="10"/>
        <v>0</v>
      </c>
      <c r="U78" s="7">
        <f t="shared" si="10"/>
        <v>0</v>
      </c>
      <c r="V78" s="7">
        <f t="shared" si="10"/>
        <v>0</v>
      </c>
    </row>
    <row r="79" spans="1:22" s="24" customFormat="1" ht="15.75" outlineLevel="5">
      <c r="A79" s="5" t="s">
        <v>105</v>
      </c>
      <c r="B79" s="6" t="s">
        <v>9</v>
      </c>
      <c r="C79" s="6" t="s">
        <v>244</v>
      </c>
      <c r="D79" s="6" t="s">
        <v>104</v>
      </c>
      <c r="E79" s="6"/>
      <c r="F79" s="7">
        <v>200</v>
      </c>
      <c r="G79" s="9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4" customFormat="1" ht="15.75" customHeight="1" outlineLevel="3">
      <c r="A80" s="8" t="s">
        <v>32</v>
      </c>
      <c r="B80" s="9" t="s">
        <v>71</v>
      </c>
      <c r="C80" s="9" t="s">
        <v>235</v>
      </c>
      <c r="D80" s="9" t="s">
        <v>5</v>
      </c>
      <c r="E80" s="9"/>
      <c r="F80" s="68">
        <f>F81+F138</f>
        <v>68924.43900000001</v>
      </c>
      <c r="G80" s="95" t="e">
        <f>G81+#REF!+#REF!+#REF!+#REF!+#REF!+G118+G125+G132</f>
        <v>#REF!</v>
      </c>
      <c r="H80" s="10" t="e">
        <f>H81+#REF!+#REF!+#REF!+#REF!+#REF!+H118+H125+H132</f>
        <v>#REF!</v>
      </c>
      <c r="I80" s="10" t="e">
        <f>I81+#REF!+#REF!+#REF!+#REF!+#REF!+I118+I125+I132</f>
        <v>#REF!</v>
      </c>
      <c r="J80" s="10" t="e">
        <f>J81+#REF!+#REF!+#REF!+#REF!+#REF!+J118+J125+J132</f>
        <v>#REF!</v>
      </c>
      <c r="K80" s="10" t="e">
        <f>K81+#REF!+#REF!+#REF!+#REF!+#REF!+K118+K125+K132</f>
        <v>#REF!</v>
      </c>
      <c r="L80" s="10" t="e">
        <f>L81+#REF!+#REF!+#REF!+#REF!+#REF!+L118+L125+L132</f>
        <v>#REF!</v>
      </c>
      <c r="M80" s="10" t="e">
        <f>M81+#REF!+#REF!+#REF!+#REF!+#REF!+M118+M125+M132</f>
        <v>#REF!</v>
      </c>
      <c r="N80" s="10" t="e">
        <f>N81+#REF!+#REF!+#REF!+#REF!+#REF!+N118+N125+N132</f>
        <v>#REF!</v>
      </c>
      <c r="O80" s="10" t="e">
        <f>O81+#REF!+#REF!+#REF!+#REF!+#REF!+O118+O125+O132</f>
        <v>#REF!</v>
      </c>
      <c r="P80" s="10" t="e">
        <f>P81+#REF!+#REF!+#REF!+#REF!+#REF!+P118+P125+P132</f>
        <v>#REF!</v>
      </c>
      <c r="Q80" s="10" t="e">
        <f>Q81+#REF!+#REF!+#REF!+#REF!+#REF!+Q118+Q125+Q132</f>
        <v>#REF!</v>
      </c>
      <c r="R80" s="10" t="e">
        <f>R81+#REF!+#REF!+#REF!+#REF!+#REF!+R118+R125+R132</f>
        <v>#REF!</v>
      </c>
      <c r="S80" s="10" t="e">
        <f>S81+#REF!+#REF!+#REF!+#REF!+#REF!+S118+S125+S132</f>
        <v>#REF!</v>
      </c>
      <c r="T80" s="10" t="e">
        <f>T81+#REF!+#REF!+#REF!+#REF!+#REF!+T118+T125+T132</f>
        <v>#REF!</v>
      </c>
      <c r="U80" s="10" t="e">
        <f>U81+#REF!+#REF!+#REF!+#REF!+#REF!+U118+U125+U132</f>
        <v>#REF!</v>
      </c>
      <c r="V80" s="10" t="e">
        <f>V81+#REF!+#REF!+#REF!+#REF!+#REF!+V118+V125+V132</f>
        <v>#REF!</v>
      </c>
    </row>
    <row r="81" spans="1:22" s="24" customFormat="1" ht="31.5" outlineLevel="3">
      <c r="A81" s="21" t="s">
        <v>130</v>
      </c>
      <c r="B81" s="12" t="s">
        <v>71</v>
      </c>
      <c r="C81" s="12" t="s">
        <v>236</v>
      </c>
      <c r="D81" s="12" t="s">
        <v>5</v>
      </c>
      <c r="E81" s="12"/>
      <c r="F81" s="72">
        <f>F82</f>
        <v>66748.43900000001</v>
      </c>
      <c r="G81" s="93">
        <f aca="true" t="shared" si="11" ref="G81:V81">G83</f>
        <v>0</v>
      </c>
      <c r="H81" s="13">
        <f t="shared" si="11"/>
        <v>0</v>
      </c>
      <c r="I81" s="13">
        <f t="shared" si="11"/>
        <v>0</v>
      </c>
      <c r="J81" s="13">
        <f t="shared" si="11"/>
        <v>0</v>
      </c>
      <c r="K81" s="13">
        <f t="shared" si="11"/>
        <v>0</v>
      </c>
      <c r="L81" s="13">
        <f t="shared" si="11"/>
        <v>0</v>
      </c>
      <c r="M81" s="13">
        <f t="shared" si="11"/>
        <v>0</v>
      </c>
      <c r="N81" s="13">
        <f t="shared" si="11"/>
        <v>0</v>
      </c>
      <c r="O81" s="13">
        <f t="shared" si="11"/>
        <v>0</v>
      </c>
      <c r="P81" s="13">
        <f t="shared" si="11"/>
        <v>0</v>
      </c>
      <c r="Q81" s="13">
        <f t="shared" si="11"/>
        <v>0</v>
      </c>
      <c r="R81" s="13">
        <f t="shared" si="11"/>
        <v>0</v>
      </c>
      <c r="S81" s="13">
        <f t="shared" si="11"/>
        <v>0</v>
      </c>
      <c r="T81" s="13">
        <f t="shared" si="11"/>
        <v>0</v>
      </c>
      <c r="U81" s="13">
        <f t="shared" si="11"/>
        <v>0</v>
      </c>
      <c r="V81" s="13">
        <f t="shared" si="11"/>
        <v>0</v>
      </c>
    </row>
    <row r="82" spans="1:22" s="24" customFormat="1" ht="31.5" outlineLevel="3">
      <c r="A82" s="21" t="s">
        <v>132</v>
      </c>
      <c r="B82" s="12" t="s">
        <v>71</v>
      </c>
      <c r="C82" s="12" t="s">
        <v>237</v>
      </c>
      <c r="D82" s="12" t="s">
        <v>5</v>
      </c>
      <c r="E82" s="12"/>
      <c r="F82" s="72">
        <f>F83+F90+F101+F97+F118+F125+F132+F112</f>
        <v>66748.43900000001</v>
      </c>
      <c r="G82" s="9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4" customFormat="1" ht="15.75" outlineLevel="4">
      <c r="A83" s="49" t="s">
        <v>33</v>
      </c>
      <c r="B83" s="19" t="s">
        <v>71</v>
      </c>
      <c r="C83" s="19" t="s">
        <v>245</v>
      </c>
      <c r="D83" s="19" t="s">
        <v>5</v>
      </c>
      <c r="E83" s="19"/>
      <c r="F83" s="69">
        <f>F84+F88</f>
        <v>2651.06</v>
      </c>
      <c r="G83" s="94">
        <f aca="true" t="shared" si="12" ref="G83:V83">G84</f>
        <v>0</v>
      </c>
      <c r="H83" s="7">
        <f t="shared" si="12"/>
        <v>0</v>
      </c>
      <c r="I83" s="7">
        <f t="shared" si="12"/>
        <v>0</v>
      </c>
      <c r="J83" s="7">
        <f t="shared" si="12"/>
        <v>0</v>
      </c>
      <c r="K83" s="7">
        <f t="shared" si="12"/>
        <v>0</v>
      </c>
      <c r="L83" s="7">
        <f t="shared" si="12"/>
        <v>0</v>
      </c>
      <c r="M83" s="7">
        <f t="shared" si="12"/>
        <v>0</v>
      </c>
      <c r="N83" s="7">
        <f t="shared" si="12"/>
        <v>0</v>
      </c>
      <c r="O83" s="7">
        <f t="shared" si="12"/>
        <v>0</v>
      </c>
      <c r="P83" s="7">
        <f t="shared" si="12"/>
        <v>0</v>
      </c>
      <c r="Q83" s="7">
        <f t="shared" si="12"/>
        <v>0</v>
      </c>
      <c r="R83" s="7">
        <f t="shared" si="12"/>
        <v>0</v>
      </c>
      <c r="S83" s="7">
        <f t="shared" si="12"/>
        <v>0</v>
      </c>
      <c r="T83" s="7">
        <f t="shared" si="12"/>
        <v>0</v>
      </c>
      <c r="U83" s="7">
        <f t="shared" si="12"/>
        <v>0</v>
      </c>
      <c r="V83" s="7">
        <f t="shared" si="12"/>
        <v>0</v>
      </c>
    </row>
    <row r="84" spans="1:22" s="24" customFormat="1" ht="31.5" outlineLevel="5">
      <c r="A84" s="5" t="s">
        <v>91</v>
      </c>
      <c r="B84" s="6" t="s">
        <v>71</v>
      </c>
      <c r="C84" s="6" t="s">
        <v>245</v>
      </c>
      <c r="D84" s="6" t="s">
        <v>90</v>
      </c>
      <c r="E84" s="6"/>
      <c r="F84" s="70">
        <f>F85+F86+F87</f>
        <v>1560.7749999999999</v>
      </c>
      <c r="G84" s="9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4" customFormat="1" ht="31.5" outlineLevel="5">
      <c r="A85" s="46" t="s">
        <v>228</v>
      </c>
      <c r="B85" s="47" t="s">
        <v>71</v>
      </c>
      <c r="C85" s="47" t="s">
        <v>245</v>
      </c>
      <c r="D85" s="47" t="s">
        <v>88</v>
      </c>
      <c r="E85" s="47"/>
      <c r="F85" s="71">
        <v>1201.071</v>
      </c>
      <c r="G85" s="94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4" customFormat="1" ht="31.5" outlineLevel="5">
      <c r="A86" s="46" t="s">
        <v>233</v>
      </c>
      <c r="B86" s="47" t="s">
        <v>71</v>
      </c>
      <c r="C86" s="47" t="s">
        <v>245</v>
      </c>
      <c r="D86" s="47" t="s">
        <v>89</v>
      </c>
      <c r="E86" s="47"/>
      <c r="F86" s="71">
        <v>0</v>
      </c>
      <c r="G86" s="94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4" customFormat="1" ht="47.25" outlineLevel="5">
      <c r="A87" s="46" t="s">
        <v>229</v>
      </c>
      <c r="B87" s="47" t="s">
        <v>71</v>
      </c>
      <c r="C87" s="47" t="s">
        <v>245</v>
      </c>
      <c r="D87" s="47" t="s">
        <v>230</v>
      </c>
      <c r="E87" s="47"/>
      <c r="F87" s="71">
        <v>359.704</v>
      </c>
      <c r="G87" s="9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4" customFormat="1" ht="15.75" outlineLevel="5">
      <c r="A88" s="5" t="s">
        <v>92</v>
      </c>
      <c r="B88" s="6" t="s">
        <v>71</v>
      </c>
      <c r="C88" s="6" t="s">
        <v>245</v>
      </c>
      <c r="D88" s="6" t="s">
        <v>93</v>
      </c>
      <c r="E88" s="6"/>
      <c r="F88" s="70">
        <f>F89</f>
        <v>1090.285</v>
      </c>
      <c r="G88" s="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94</v>
      </c>
      <c r="B89" s="47" t="s">
        <v>71</v>
      </c>
      <c r="C89" s="47" t="s">
        <v>245</v>
      </c>
      <c r="D89" s="47" t="s">
        <v>95</v>
      </c>
      <c r="E89" s="47"/>
      <c r="F89" s="71">
        <v>1090.285</v>
      </c>
      <c r="G89" s="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47.25" outlineLevel="4">
      <c r="A90" s="50" t="s">
        <v>188</v>
      </c>
      <c r="B90" s="19" t="s">
        <v>71</v>
      </c>
      <c r="C90" s="19" t="s">
        <v>239</v>
      </c>
      <c r="D90" s="19" t="s">
        <v>5</v>
      </c>
      <c r="E90" s="19"/>
      <c r="F90" s="69">
        <f>F91+F95</f>
        <v>23063.6</v>
      </c>
      <c r="G90" s="94">
        <f aca="true" t="shared" si="13" ref="G90:V90">G91</f>
        <v>0</v>
      </c>
      <c r="H90" s="7">
        <f t="shared" si="13"/>
        <v>0</v>
      </c>
      <c r="I90" s="7">
        <f t="shared" si="13"/>
        <v>0</v>
      </c>
      <c r="J90" s="7">
        <f t="shared" si="13"/>
        <v>0</v>
      </c>
      <c r="K90" s="7">
        <f t="shared" si="13"/>
        <v>0</v>
      </c>
      <c r="L90" s="7">
        <f t="shared" si="13"/>
        <v>0</v>
      </c>
      <c r="M90" s="7">
        <f t="shared" si="13"/>
        <v>0</v>
      </c>
      <c r="N90" s="7">
        <f t="shared" si="13"/>
        <v>0</v>
      </c>
      <c r="O90" s="7">
        <f t="shared" si="13"/>
        <v>0</v>
      </c>
      <c r="P90" s="7">
        <f t="shared" si="13"/>
        <v>0</v>
      </c>
      <c r="Q90" s="7">
        <f t="shared" si="13"/>
        <v>0</v>
      </c>
      <c r="R90" s="7">
        <f t="shared" si="13"/>
        <v>0</v>
      </c>
      <c r="S90" s="7">
        <f t="shared" si="13"/>
        <v>0</v>
      </c>
      <c r="T90" s="7">
        <f t="shared" si="13"/>
        <v>0</v>
      </c>
      <c r="U90" s="7">
        <f t="shared" si="13"/>
        <v>0</v>
      </c>
      <c r="V90" s="7">
        <f t="shared" si="13"/>
        <v>0</v>
      </c>
    </row>
    <row r="91" spans="1:22" s="24" customFormat="1" ht="31.5" outlineLevel="5">
      <c r="A91" s="5" t="s">
        <v>91</v>
      </c>
      <c r="B91" s="6" t="s">
        <v>71</v>
      </c>
      <c r="C91" s="6" t="s">
        <v>239</v>
      </c>
      <c r="D91" s="6" t="s">
        <v>90</v>
      </c>
      <c r="E91" s="6"/>
      <c r="F91" s="70">
        <f>F92+F93+F94</f>
        <v>22951.3</v>
      </c>
      <c r="G91" s="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31.5" outlineLevel="5">
      <c r="A92" s="46" t="s">
        <v>228</v>
      </c>
      <c r="B92" s="47" t="s">
        <v>71</v>
      </c>
      <c r="C92" s="47" t="s">
        <v>239</v>
      </c>
      <c r="D92" s="47" t="s">
        <v>88</v>
      </c>
      <c r="E92" s="47"/>
      <c r="F92" s="71">
        <v>17603.3</v>
      </c>
      <c r="G92" s="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233</v>
      </c>
      <c r="B93" s="47" t="s">
        <v>71</v>
      </c>
      <c r="C93" s="47" t="s">
        <v>239</v>
      </c>
      <c r="D93" s="47" t="s">
        <v>89</v>
      </c>
      <c r="E93" s="47"/>
      <c r="F93" s="48">
        <v>32</v>
      </c>
      <c r="G93" s="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5">
      <c r="A94" s="46" t="s">
        <v>229</v>
      </c>
      <c r="B94" s="47" t="s">
        <v>71</v>
      </c>
      <c r="C94" s="47" t="s">
        <v>239</v>
      </c>
      <c r="D94" s="47" t="s">
        <v>230</v>
      </c>
      <c r="E94" s="47"/>
      <c r="F94" s="48">
        <v>5316</v>
      </c>
      <c r="G94" s="9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4" customFormat="1" ht="15.75" outlineLevel="5">
      <c r="A95" s="5" t="s">
        <v>92</v>
      </c>
      <c r="B95" s="6" t="s">
        <v>71</v>
      </c>
      <c r="C95" s="6" t="s">
        <v>239</v>
      </c>
      <c r="D95" s="6" t="s">
        <v>93</v>
      </c>
      <c r="E95" s="6"/>
      <c r="F95" s="7">
        <f>F96</f>
        <v>112.3</v>
      </c>
      <c r="G95" s="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94</v>
      </c>
      <c r="B96" s="47" t="s">
        <v>71</v>
      </c>
      <c r="C96" s="47" t="s">
        <v>239</v>
      </c>
      <c r="D96" s="47" t="s">
        <v>95</v>
      </c>
      <c r="E96" s="47"/>
      <c r="F96" s="48">
        <v>112.3</v>
      </c>
      <c r="G96" s="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15.75" customHeight="1" outlineLevel="4">
      <c r="A97" s="49" t="s">
        <v>134</v>
      </c>
      <c r="B97" s="19" t="s">
        <v>71</v>
      </c>
      <c r="C97" s="19" t="s">
        <v>241</v>
      </c>
      <c r="D97" s="19" t="s">
        <v>5</v>
      </c>
      <c r="E97" s="19"/>
      <c r="F97" s="69">
        <f>F98+F99+F100</f>
        <v>0</v>
      </c>
      <c r="G97" s="94">
        <f aca="true" t="shared" si="14" ref="G97:V97">G98</f>
        <v>0</v>
      </c>
      <c r="H97" s="7">
        <f t="shared" si="14"/>
        <v>0</v>
      </c>
      <c r="I97" s="7">
        <f t="shared" si="14"/>
        <v>0</v>
      </c>
      <c r="J97" s="7">
        <f t="shared" si="14"/>
        <v>0</v>
      </c>
      <c r="K97" s="7">
        <f t="shared" si="14"/>
        <v>0</v>
      </c>
      <c r="L97" s="7">
        <f t="shared" si="14"/>
        <v>0</v>
      </c>
      <c r="M97" s="7">
        <f t="shared" si="14"/>
        <v>0</v>
      </c>
      <c r="N97" s="7">
        <f t="shared" si="14"/>
        <v>0</v>
      </c>
      <c r="O97" s="7">
        <f t="shared" si="14"/>
        <v>0</v>
      </c>
      <c r="P97" s="7">
        <f t="shared" si="14"/>
        <v>0</v>
      </c>
      <c r="Q97" s="7">
        <f t="shared" si="14"/>
        <v>0</v>
      </c>
      <c r="R97" s="7">
        <f t="shared" si="14"/>
        <v>0</v>
      </c>
      <c r="S97" s="7">
        <f t="shared" si="14"/>
        <v>0</v>
      </c>
      <c r="T97" s="7">
        <f t="shared" si="14"/>
        <v>0</v>
      </c>
      <c r="U97" s="7">
        <f t="shared" si="14"/>
        <v>0</v>
      </c>
      <c r="V97" s="7">
        <f t="shared" si="14"/>
        <v>0</v>
      </c>
    </row>
    <row r="98" spans="1:22" s="24" customFormat="1" ht="15.75" outlineLevel="5">
      <c r="A98" s="5" t="s">
        <v>106</v>
      </c>
      <c r="B98" s="6" t="s">
        <v>71</v>
      </c>
      <c r="C98" s="6" t="s">
        <v>241</v>
      </c>
      <c r="D98" s="6" t="s">
        <v>204</v>
      </c>
      <c r="E98" s="6"/>
      <c r="F98" s="70">
        <v>0</v>
      </c>
      <c r="G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99</v>
      </c>
      <c r="B99" s="6" t="s">
        <v>71</v>
      </c>
      <c r="C99" s="6" t="s">
        <v>241</v>
      </c>
      <c r="D99" s="6" t="s">
        <v>101</v>
      </c>
      <c r="E99" s="6"/>
      <c r="F99" s="70">
        <v>0</v>
      </c>
      <c r="G99" s="9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15.75" outlineLevel="5">
      <c r="A100" s="5" t="s">
        <v>332</v>
      </c>
      <c r="B100" s="6" t="s">
        <v>71</v>
      </c>
      <c r="C100" s="6" t="s">
        <v>241</v>
      </c>
      <c r="D100" s="6" t="s">
        <v>331</v>
      </c>
      <c r="E100" s="6"/>
      <c r="F100" s="70">
        <v>0</v>
      </c>
      <c r="G100" s="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31.5" outlineLevel="6">
      <c r="A101" s="49" t="s">
        <v>135</v>
      </c>
      <c r="B101" s="19" t="s">
        <v>71</v>
      </c>
      <c r="C101" s="19" t="s">
        <v>246</v>
      </c>
      <c r="D101" s="19" t="s">
        <v>5</v>
      </c>
      <c r="E101" s="19"/>
      <c r="F101" s="69">
        <f>F102+F106+F108</f>
        <v>36409.69900000001</v>
      </c>
      <c r="G101" s="34">
        <f aca="true" t="shared" si="15" ref="G101:V101">G102</f>
        <v>0</v>
      </c>
      <c r="H101" s="20">
        <f t="shared" si="15"/>
        <v>0</v>
      </c>
      <c r="I101" s="20">
        <f t="shared" si="15"/>
        <v>0</v>
      </c>
      <c r="J101" s="20">
        <f t="shared" si="15"/>
        <v>0</v>
      </c>
      <c r="K101" s="20">
        <f t="shared" si="15"/>
        <v>0</v>
      </c>
      <c r="L101" s="20">
        <f t="shared" si="15"/>
        <v>0</v>
      </c>
      <c r="M101" s="20">
        <f t="shared" si="15"/>
        <v>0</v>
      </c>
      <c r="N101" s="20">
        <f t="shared" si="15"/>
        <v>0</v>
      </c>
      <c r="O101" s="20">
        <f t="shared" si="15"/>
        <v>0</v>
      </c>
      <c r="P101" s="20">
        <f t="shared" si="15"/>
        <v>0</v>
      </c>
      <c r="Q101" s="20">
        <f t="shared" si="15"/>
        <v>0</v>
      </c>
      <c r="R101" s="20">
        <f t="shared" si="15"/>
        <v>0</v>
      </c>
      <c r="S101" s="20">
        <f t="shared" si="15"/>
        <v>0</v>
      </c>
      <c r="T101" s="20">
        <f t="shared" si="15"/>
        <v>0</v>
      </c>
      <c r="U101" s="20">
        <f t="shared" si="15"/>
        <v>0</v>
      </c>
      <c r="V101" s="20">
        <f t="shared" si="15"/>
        <v>0</v>
      </c>
    </row>
    <row r="102" spans="1:22" s="24" customFormat="1" ht="15.75" outlineLevel="6">
      <c r="A102" s="5" t="s">
        <v>107</v>
      </c>
      <c r="B102" s="6" t="s">
        <v>71</v>
      </c>
      <c r="C102" s="6" t="s">
        <v>246</v>
      </c>
      <c r="D102" s="6" t="s">
        <v>108</v>
      </c>
      <c r="E102" s="6"/>
      <c r="F102" s="7">
        <f>F103+F104+F105</f>
        <v>20247</v>
      </c>
      <c r="G102" s="3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4" customFormat="1" ht="15.75" outlineLevel="6">
      <c r="A103" s="46" t="s">
        <v>227</v>
      </c>
      <c r="B103" s="47" t="s">
        <v>71</v>
      </c>
      <c r="C103" s="47" t="s">
        <v>246</v>
      </c>
      <c r="D103" s="47" t="s">
        <v>109</v>
      </c>
      <c r="E103" s="47"/>
      <c r="F103" s="48">
        <v>15520</v>
      </c>
      <c r="G103" s="3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4" customFormat="1" ht="31.5" outlineLevel="6">
      <c r="A104" s="46" t="s">
        <v>234</v>
      </c>
      <c r="B104" s="47" t="s">
        <v>71</v>
      </c>
      <c r="C104" s="47" t="s">
        <v>246</v>
      </c>
      <c r="D104" s="47" t="s">
        <v>110</v>
      </c>
      <c r="E104" s="47"/>
      <c r="F104" s="48">
        <v>40</v>
      </c>
      <c r="G104" s="34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4" customFormat="1" ht="47.25" outlineLevel="6">
      <c r="A105" s="46" t="s">
        <v>231</v>
      </c>
      <c r="B105" s="47" t="s">
        <v>71</v>
      </c>
      <c r="C105" s="47" t="s">
        <v>246</v>
      </c>
      <c r="D105" s="47" t="s">
        <v>232</v>
      </c>
      <c r="E105" s="47"/>
      <c r="F105" s="48">
        <v>4687</v>
      </c>
      <c r="G105" s="34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4" customFormat="1" ht="23.25" customHeight="1" outlineLevel="6">
      <c r="A106" s="5" t="s">
        <v>92</v>
      </c>
      <c r="B106" s="6" t="s">
        <v>71</v>
      </c>
      <c r="C106" s="6" t="s">
        <v>246</v>
      </c>
      <c r="D106" s="6" t="s">
        <v>93</v>
      </c>
      <c r="E106" s="6"/>
      <c r="F106" s="7">
        <f>F107</f>
        <v>15877.899000000001</v>
      </c>
      <c r="G106" s="3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4" customFormat="1" ht="31.5" outlineLevel="6">
      <c r="A107" s="46" t="s">
        <v>94</v>
      </c>
      <c r="B107" s="47" t="s">
        <v>71</v>
      </c>
      <c r="C107" s="47" t="s">
        <v>246</v>
      </c>
      <c r="D107" s="47" t="s">
        <v>95</v>
      </c>
      <c r="E107" s="47"/>
      <c r="F107" s="48">
        <v>15877.899000000001</v>
      </c>
      <c r="G107" s="3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4" customFormat="1" ht="15.75" outlineLevel="6">
      <c r="A108" s="5" t="s">
        <v>96</v>
      </c>
      <c r="B108" s="6" t="s">
        <v>71</v>
      </c>
      <c r="C108" s="6" t="s">
        <v>246</v>
      </c>
      <c r="D108" s="6" t="s">
        <v>97</v>
      </c>
      <c r="E108" s="6"/>
      <c r="F108" s="7">
        <f>F109+F110+F111</f>
        <v>284.8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22.5" customHeight="1" outlineLevel="6">
      <c r="A109" s="46" t="s">
        <v>98</v>
      </c>
      <c r="B109" s="47" t="s">
        <v>71</v>
      </c>
      <c r="C109" s="47" t="s">
        <v>246</v>
      </c>
      <c r="D109" s="47" t="s">
        <v>100</v>
      </c>
      <c r="E109" s="47"/>
      <c r="F109" s="48">
        <v>252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15.75" outlineLevel="6">
      <c r="A110" s="46" t="s">
        <v>99</v>
      </c>
      <c r="B110" s="47" t="s">
        <v>71</v>
      </c>
      <c r="C110" s="47" t="s">
        <v>246</v>
      </c>
      <c r="D110" s="47" t="s">
        <v>101</v>
      </c>
      <c r="E110" s="47"/>
      <c r="F110" s="48">
        <v>22.8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15.75" outlineLevel="6">
      <c r="A111" s="46" t="s">
        <v>332</v>
      </c>
      <c r="B111" s="47" t="s">
        <v>71</v>
      </c>
      <c r="C111" s="47" t="s">
        <v>246</v>
      </c>
      <c r="D111" s="47" t="s">
        <v>331</v>
      </c>
      <c r="E111" s="47"/>
      <c r="F111" s="48">
        <v>10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31.5" outlineLevel="6">
      <c r="A112" s="49" t="s">
        <v>151</v>
      </c>
      <c r="B112" s="19" t="s">
        <v>71</v>
      </c>
      <c r="C112" s="19" t="s">
        <v>418</v>
      </c>
      <c r="D112" s="19" t="s">
        <v>5</v>
      </c>
      <c r="E112" s="19"/>
      <c r="F112" s="69">
        <f>F113+F116</f>
        <v>1999.9999999999998</v>
      </c>
      <c r="G112" s="3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4" customFormat="1" ht="15.75" outlineLevel="6">
      <c r="A113" s="5" t="s">
        <v>107</v>
      </c>
      <c r="B113" s="6" t="s">
        <v>71</v>
      </c>
      <c r="C113" s="6" t="s">
        <v>418</v>
      </c>
      <c r="D113" s="6" t="s">
        <v>108</v>
      </c>
      <c r="E113" s="6"/>
      <c r="F113" s="7">
        <f>F114+F115</f>
        <v>1982.8999999999999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15.75" outlineLevel="6">
      <c r="A114" s="46" t="s">
        <v>227</v>
      </c>
      <c r="B114" s="47" t="s">
        <v>71</v>
      </c>
      <c r="C114" s="47" t="s">
        <v>418</v>
      </c>
      <c r="D114" s="47" t="s">
        <v>109</v>
      </c>
      <c r="E114" s="47"/>
      <c r="F114" s="48">
        <v>1522.965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31.5" outlineLevel="6">
      <c r="A115" s="46" t="s">
        <v>234</v>
      </c>
      <c r="B115" s="47" t="s">
        <v>71</v>
      </c>
      <c r="C115" s="47" t="s">
        <v>418</v>
      </c>
      <c r="D115" s="47" t="s">
        <v>232</v>
      </c>
      <c r="E115" s="47"/>
      <c r="F115" s="48">
        <v>459.935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15.75" outlineLevel="6">
      <c r="A116" s="5" t="s">
        <v>92</v>
      </c>
      <c r="B116" s="6" t="s">
        <v>71</v>
      </c>
      <c r="C116" s="6" t="s">
        <v>418</v>
      </c>
      <c r="D116" s="6" t="s">
        <v>93</v>
      </c>
      <c r="E116" s="6"/>
      <c r="F116" s="7">
        <f>F117</f>
        <v>17.1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31.5" outlineLevel="6">
      <c r="A117" s="46" t="s">
        <v>94</v>
      </c>
      <c r="B117" s="47" t="s">
        <v>71</v>
      </c>
      <c r="C117" s="47" t="s">
        <v>418</v>
      </c>
      <c r="D117" s="47" t="s">
        <v>95</v>
      </c>
      <c r="E117" s="47"/>
      <c r="F117" s="48">
        <v>17.1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31.5" outlineLevel="6">
      <c r="A118" s="56" t="s">
        <v>136</v>
      </c>
      <c r="B118" s="19" t="s">
        <v>71</v>
      </c>
      <c r="C118" s="19" t="s">
        <v>247</v>
      </c>
      <c r="D118" s="19" t="s">
        <v>5</v>
      </c>
      <c r="E118" s="19"/>
      <c r="F118" s="69">
        <f>F119+F123</f>
        <v>1137.906</v>
      </c>
      <c r="G118" s="93">
        <f aca="true" t="shared" si="16" ref="G118:V118">G119</f>
        <v>0</v>
      </c>
      <c r="H118" s="13">
        <f t="shared" si="16"/>
        <v>0</v>
      </c>
      <c r="I118" s="13">
        <f t="shared" si="16"/>
        <v>0</v>
      </c>
      <c r="J118" s="13">
        <f t="shared" si="16"/>
        <v>0</v>
      </c>
      <c r="K118" s="13">
        <f t="shared" si="16"/>
        <v>0</v>
      </c>
      <c r="L118" s="13">
        <f t="shared" si="16"/>
        <v>0</v>
      </c>
      <c r="M118" s="13">
        <f t="shared" si="16"/>
        <v>0</v>
      </c>
      <c r="N118" s="13">
        <f t="shared" si="16"/>
        <v>0</v>
      </c>
      <c r="O118" s="13">
        <f t="shared" si="16"/>
        <v>0</v>
      </c>
      <c r="P118" s="13">
        <f t="shared" si="16"/>
        <v>0</v>
      </c>
      <c r="Q118" s="13">
        <f t="shared" si="16"/>
        <v>0</v>
      </c>
      <c r="R118" s="13">
        <f t="shared" si="16"/>
        <v>0</v>
      </c>
      <c r="S118" s="13">
        <f t="shared" si="16"/>
        <v>0</v>
      </c>
      <c r="T118" s="13">
        <f t="shared" si="16"/>
        <v>0</v>
      </c>
      <c r="U118" s="13">
        <f t="shared" si="16"/>
        <v>0</v>
      </c>
      <c r="V118" s="13">
        <f t="shared" si="16"/>
        <v>0</v>
      </c>
    </row>
    <row r="119" spans="1:22" s="24" customFormat="1" ht="31.5" outlineLevel="6">
      <c r="A119" s="5" t="s">
        <v>91</v>
      </c>
      <c r="B119" s="6" t="s">
        <v>71</v>
      </c>
      <c r="C119" s="6" t="s">
        <v>247</v>
      </c>
      <c r="D119" s="6" t="s">
        <v>90</v>
      </c>
      <c r="E119" s="6"/>
      <c r="F119" s="7">
        <f>F120+F121+F122</f>
        <v>1071.828</v>
      </c>
      <c r="G119" s="3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4" customFormat="1" ht="31.5" outlineLevel="6">
      <c r="A120" s="46" t="s">
        <v>228</v>
      </c>
      <c r="B120" s="47" t="s">
        <v>71</v>
      </c>
      <c r="C120" s="47" t="s">
        <v>247</v>
      </c>
      <c r="D120" s="47" t="s">
        <v>88</v>
      </c>
      <c r="E120" s="47"/>
      <c r="F120" s="71">
        <v>825.072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46" t="s">
        <v>233</v>
      </c>
      <c r="B121" s="47" t="s">
        <v>71</v>
      </c>
      <c r="C121" s="47" t="s">
        <v>247</v>
      </c>
      <c r="D121" s="47" t="s">
        <v>89</v>
      </c>
      <c r="E121" s="47"/>
      <c r="F121" s="71">
        <v>0</v>
      </c>
      <c r="G121" s="3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4" customFormat="1" ht="47.25" outlineLevel="6">
      <c r="A122" s="46" t="s">
        <v>229</v>
      </c>
      <c r="B122" s="47" t="s">
        <v>71</v>
      </c>
      <c r="C122" s="47" t="s">
        <v>247</v>
      </c>
      <c r="D122" s="47" t="s">
        <v>230</v>
      </c>
      <c r="E122" s="47"/>
      <c r="F122" s="71">
        <v>246.756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15.75" outlineLevel="6">
      <c r="A123" s="5" t="s">
        <v>92</v>
      </c>
      <c r="B123" s="6" t="s">
        <v>71</v>
      </c>
      <c r="C123" s="6" t="s">
        <v>247</v>
      </c>
      <c r="D123" s="6" t="s">
        <v>93</v>
      </c>
      <c r="E123" s="6"/>
      <c r="F123" s="7">
        <f>F124</f>
        <v>66.078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31.5" outlineLevel="6">
      <c r="A124" s="46" t="s">
        <v>94</v>
      </c>
      <c r="B124" s="47" t="s">
        <v>71</v>
      </c>
      <c r="C124" s="47" t="s">
        <v>247</v>
      </c>
      <c r="D124" s="47" t="s">
        <v>95</v>
      </c>
      <c r="E124" s="47"/>
      <c r="F124" s="71">
        <v>66.078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31.5" outlineLevel="6">
      <c r="A125" s="56" t="s">
        <v>137</v>
      </c>
      <c r="B125" s="19" t="s">
        <v>71</v>
      </c>
      <c r="C125" s="19" t="s">
        <v>248</v>
      </c>
      <c r="D125" s="19" t="s">
        <v>5</v>
      </c>
      <c r="E125" s="19"/>
      <c r="F125" s="69">
        <f>F126+F130</f>
        <v>747.1569999999999</v>
      </c>
      <c r="G125" s="93">
        <f aca="true" t="shared" si="17" ref="G125:V125">G126</f>
        <v>0</v>
      </c>
      <c r="H125" s="13">
        <f t="shared" si="17"/>
        <v>0</v>
      </c>
      <c r="I125" s="13">
        <f t="shared" si="17"/>
        <v>0</v>
      </c>
      <c r="J125" s="13">
        <f t="shared" si="17"/>
        <v>0</v>
      </c>
      <c r="K125" s="13">
        <f t="shared" si="17"/>
        <v>0</v>
      </c>
      <c r="L125" s="13">
        <f t="shared" si="17"/>
        <v>0</v>
      </c>
      <c r="M125" s="13">
        <f t="shared" si="17"/>
        <v>0</v>
      </c>
      <c r="N125" s="13">
        <f t="shared" si="17"/>
        <v>0</v>
      </c>
      <c r="O125" s="13">
        <f t="shared" si="17"/>
        <v>0</v>
      </c>
      <c r="P125" s="13">
        <f t="shared" si="17"/>
        <v>0</v>
      </c>
      <c r="Q125" s="13">
        <f t="shared" si="17"/>
        <v>0</v>
      </c>
      <c r="R125" s="13">
        <f t="shared" si="17"/>
        <v>0</v>
      </c>
      <c r="S125" s="13">
        <f t="shared" si="17"/>
        <v>0</v>
      </c>
      <c r="T125" s="13">
        <f t="shared" si="17"/>
        <v>0</v>
      </c>
      <c r="U125" s="13">
        <f t="shared" si="17"/>
        <v>0</v>
      </c>
      <c r="V125" s="13">
        <f t="shared" si="17"/>
        <v>0</v>
      </c>
    </row>
    <row r="126" spans="1:22" s="24" customFormat="1" ht="31.5" outlineLevel="6">
      <c r="A126" s="5" t="s">
        <v>91</v>
      </c>
      <c r="B126" s="6" t="s">
        <v>71</v>
      </c>
      <c r="C126" s="6" t="s">
        <v>248</v>
      </c>
      <c r="D126" s="6" t="s">
        <v>90</v>
      </c>
      <c r="E126" s="6"/>
      <c r="F126" s="70">
        <f>F127+F128+F129</f>
        <v>570.314</v>
      </c>
      <c r="G126" s="3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4" customFormat="1" ht="31.5" outlineLevel="6">
      <c r="A127" s="46" t="s">
        <v>228</v>
      </c>
      <c r="B127" s="47" t="s">
        <v>71</v>
      </c>
      <c r="C127" s="47" t="s">
        <v>248</v>
      </c>
      <c r="D127" s="47" t="s">
        <v>88</v>
      </c>
      <c r="E127" s="47"/>
      <c r="F127" s="71">
        <v>438.957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46" t="s">
        <v>233</v>
      </c>
      <c r="B128" s="47" t="s">
        <v>71</v>
      </c>
      <c r="C128" s="47" t="s">
        <v>248</v>
      </c>
      <c r="D128" s="47" t="s">
        <v>89</v>
      </c>
      <c r="E128" s="47"/>
      <c r="F128" s="71">
        <v>0</v>
      </c>
      <c r="G128" s="3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4" customFormat="1" ht="47.25" outlineLevel="6">
      <c r="A129" s="46" t="s">
        <v>229</v>
      </c>
      <c r="B129" s="47" t="s">
        <v>71</v>
      </c>
      <c r="C129" s="47" t="s">
        <v>248</v>
      </c>
      <c r="D129" s="47" t="s">
        <v>230</v>
      </c>
      <c r="E129" s="47"/>
      <c r="F129" s="71">
        <v>131.357</v>
      </c>
      <c r="G129" s="3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4" customFormat="1" ht="15.75" outlineLevel="6">
      <c r="A130" s="5" t="s">
        <v>92</v>
      </c>
      <c r="B130" s="6" t="s">
        <v>71</v>
      </c>
      <c r="C130" s="6" t="s">
        <v>248</v>
      </c>
      <c r="D130" s="6" t="s">
        <v>93</v>
      </c>
      <c r="E130" s="6"/>
      <c r="F130" s="70">
        <f>F131</f>
        <v>176.843</v>
      </c>
      <c r="G130" s="3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4" customFormat="1" ht="31.5" outlineLevel="6">
      <c r="A131" s="46" t="s">
        <v>94</v>
      </c>
      <c r="B131" s="47" t="s">
        <v>71</v>
      </c>
      <c r="C131" s="47" t="s">
        <v>248</v>
      </c>
      <c r="D131" s="47" t="s">
        <v>95</v>
      </c>
      <c r="E131" s="47"/>
      <c r="F131" s="71">
        <v>176.843</v>
      </c>
      <c r="G131" s="3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4" customFormat="1" ht="31.5" outlineLevel="6">
      <c r="A132" s="56" t="s">
        <v>138</v>
      </c>
      <c r="B132" s="19" t="s">
        <v>71</v>
      </c>
      <c r="C132" s="19" t="s">
        <v>249</v>
      </c>
      <c r="D132" s="19" t="s">
        <v>5</v>
      </c>
      <c r="E132" s="19"/>
      <c r="F132" s="69">
        <f>F133+F136</f>
        <v>739.0169999999999</v>
      </c>
      <c r="G132" s="93">
        <f aca="true" t="shared" si="18" ref="G132:V132">G133</f>
        <v>0</v>
      </c>
      <c r="H132" s="13">
        <f t="shared" si="18"/>
        <v>0</v>
      </c>
      <c r="I132" s="13">
        <f t="shared" si="18"/>
        <v>0</v>
      </c>
      <c r="J132" s="13">
        <f t="shared" si="18"/>
        <v>0</v>
      </c>
      <c r="K132" s="13">
        <f t="shared" si="18"/>
        <v>0</v>
      </c>
      <c r="L132" s="13">
        <f t="shared" si="18"/>
        <v>0</v>
      </c>
      <c r="M132" s="13">
        <f t="shared" si="18"/>
        <v>0</v>
      </c>
      <c r="N132" s="13">
        <f t="shared" si="18"/>
        <v>0</v>
      </c>
      <c r="O132" s="13">
        <f t="shared" si="18"/>
        <v>0</v>
      </c>
      <c r="P132" s="13">
        <f t="shared" si="18"/>
        <v>0</v>
      </c>
      <c r="Q132" s="13">
        <f t="shared" si="18"/>
        <v>0</v>
      </c>
      <c r="R132" s="13">
        <f t="shared" si="18"/>
        <v>0</v>
      </c>
      <c r="S132" s="13">
        <f t="shared" si="18"/>
        <v>0</v>
      </c>
      <c r="T132" s="13">
        <f t="shared" si="18"/>
        <v>0</v>
      </c>
      <c r="U132" s="13">
        <f t="shared" si="18"/>
        <v>0</v>
      </c>
      <c r="V132" s="13">
        <f t="shared" si="18"/>
        <v>0</v>
      </c>
    </row>
    <row r="133" spans="1:22" s="24" customFormat="1" ht="31.5" outlineLevel="6">
      <c r="A133" s="5" t="s">
        <v>91</v>
      </c>
      <c r="B133" s="6" t="s">
        <v>71</v>
      </c>
      <c r="C133" s="6" t="s">
        <v>249</v>
      </c>
      <c r="D133" s="6" t="s">
        <v>90</v>
      </c>
      <c r="E133" s="6"/>
      <c r="F133" s="70">
        <f>F134+F135</f>
        <v>723.002</v>
      </c>
      <c r="G133" s="3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4" customFormat="1" ht="31.5" outlineLevel="6">
      <c r="A134" s="46" t="s">
        <v>228</v>
      </c>
      <c r="B134" s="47" t="s">
        <v>71</v>
      </c>
      <c r="C134" s="47" t="s">
        <v>249</v>
      </c>
      <c r="D134" s="47" t="s">
        <v>88</v>
      </c>
      <c r="E134" s="47"/>
      <c r="F134" s="71">
        <v>560</v>
      </c>
      <c r="G134" s="96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4" customFormat="1" ht="47.25" outlineLevel="6">
      <c r="A135" s="46" t="s">
        <v>229</v>
      </c>
      <c r="B135" s="47" t="s">
        <v>71</v>
      </c>
      <c r="C135" s="47" t="s">
        <v>249</v>
      </c>
      <c r="D135" s="47" t="s">
        <v>230</v>
      </c>
      <c r="E135" s="47"/>
      <c r="F135" s="71">
        <v>163.002</v>
      </c>
      <c r="G135" s="96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24" customFormat="1" ht="15.75" outlineLevel="6">
      <c r="A136" s="5" t="s">
        <v>92</v>
      </c>
      <c r="B136" s="6" t="s">
        <v>71</v>
      </c>
      <c r="C136" s="6" t="s">
        <v>249</v>
      </c>
      <c r="D136" s="6" t="s">
        <v>93</v>
      </c>
      <c r="E136" s="6"/>
      <c r="F136" s="70">
        <f>F137</f>
        <v>16.015</v>
      </c>
      <c r="G136" s="96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24" customFormat="1" ht="31.5" outlineLevel="6">
      <c r="A137" s="46" t="s">
        <v>94</v>
      </c>
      <c r="B137" s="47" t="s">
        <v>71</v>
      </c>
      <c r="C137" s="47" t="s">
        <v>249</v>
      </c>
      <c r="D137" s="47" t="s">
        <v>95</v>
      </c>
      <c r="E137" s="47"/>
      <c r="F137" s="71">
        <v>16.015</v>
      </c>
      <c r="G137" s="96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15.75" outlineLevel="6">
      <c r="A138" s="14" t="s">
        <v>139</v>
      </c>
      <c r="B138" s="12" t="s">
        <v>71</v>
      </c>
      <c r="C138" s="12" t="s">
        <v>235</v>
      </c>
      <c r="D138" s="12" t="s">
        <v>5</v>
      </c>
      <c r="E138" s="12"/>
      <c r="F138" s="13">
        <f>F146+F153+F139+F160+F165+F168+F171</f>
        <v>2176</v>
      </c>
      <c r="G138" s="96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31.5" outlineLevel="6">
      <c r="A139" s="56" t="s">
        <v>206</v>
      </c>
      <c r="B139" s="54" t="s">
        <v>71</v>
      </c>
      <c r="C139" s="54" t="s">
        <v>250</v>
      </c>
      <c r="D139" s="54" t="s">
        <v>5</v>
      </c>
      <c r="E139" s="54"/>
      <c r="F139" s="55">
        <f>F140+F143</f>
        <v>10</v>
      </c>
      <c r="G139" s="96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33.75" customHeight="1" outlineLevel="6">
      <c r="A140" s="5" t="s">
        <v>182</v>
      </c>
      <c r="B140" s="6" t="s">
        <v>71</v>
      </c>
      <c r="C140" s="6" t="s">
        <v>251</v>
      </c>
      <c r="D140" s="6" t="s">
        <v>5</v>
      </c>
      <c r="E140" s="12"/>
      <c r="F140" s="7">
        <f>F141</f>
        <v>10</v>
      </c>
      <c r="G140" s="96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15.75" outlineLevel="6">
      <c r="A141" s="46" t="s">
        <v>92</v>
      </c>
      <c r="B141" s="47" t="s">
        <v>71</v>
      </c>
      <c r="C141" s="47" t="s">
        <v>251</v>
      </c>
      <c r="D141" s="47" t="s">
        <v>93</v>
      </c>
      <c r="E141" s="12"/>
      <c r="F141" s="48">
        <f>F142</f>
        <v>10</v>
      </c>
      <c r="G141" s="96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31.5" outlineLevel="6">
      <c r="A142" s="46" t="s">
        <v>94</v>
      </c>
      <c r="B142" s="47" t="s">
        <v>71</v>
      </c>
      <c r="C142" s="47" t="s">
        <v>251</v>
      </c>
      <c r="D142" s="47" t="s">
        <v>95</v>
      </c>
      <c r="E142" s="12"/>
      <c r="F142" s="48">
        <v>10</v>
      </c>
      <c r="G142" s="96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31.5" outlineLevel="6">
      <c r="A143" s="5" t="s">
        <v>183</v>
      </c>
      <c r="B143" s="6" t="s">
        <v>71</v>
      </c>
      <c r="C143" s="6" t="s">
        <v>252</v>
      </c>
      <c r="D143" s="6" t="s">
        <v>5</v>
      </c>
      <c r="E143" s="12"/>
      <c r="F143" s="7">
        <f>F144</f>
        <v>0</v>
      </c>
      <c r="G143" s="9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15.75" outlineLevel="6">
      <c r="A144" s="46" t="s">
        <v>92</v>
      </c>
      <c r="B144" s="47" t="s">
        <v>71</v>
      </c>
      <c r="C144" s="47" t="s">
        <v>252</v>
      </c>
      <c r="D144" s="47" t="s">
        <v>93</v>
      </c>
      <c r="E144" s="12"/>
      <c r="F144" s="48">
        <f>F145</f>
        <v>0</v>
      </c>
      <c r="G144" s="96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31.5" outlineLevel="6">
      <c r="A145" s="46" t="s">
        <v>94</v>
      </c>
      <c r="B145" s="47" t="s">
        <v>71</v>
      </c>
      <c r="C145" s="47" t="s">
        <v>252</v>
      </c>
      <c r="D145" s="47" t="s">
        <v>95</v>
      </c>
      <c r="E145" s="12"/>
      <c r="F145" s="48">
        <v>0</v>
      </c>
      <c r="G145" s="96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15.75" outlineLevel="6">
      <c r="A146" s="49" t="s">
        <v>207</v>
      </c>
      <c r="B146" s="19" t="s">
        <v>71</v>
      </c>
      <c r="C146" s="19" t="s">
        <v>253</v>
      </c>
      <c r="D146" s="19" t="s">
        <v>5</v>
      </c>
      <c r="E146" s="19"/>
      <c r="F146" s="20">
        <f>F147+F150</f>
        <v>50</v>
      </c>
      <c r="G146" s="96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31.5" outlineLevel="6">
      <c r="A147" s="5" t="s">
        <v>140</v>
      </c>
      <c r="B147" s="6" t="s">
        <v>71</v>
      </c>
      <c r="C147" s="6" t="s">
        <v>254</v>
      </c>
      <c r="D147" s="6" t="s">
        <v>5</v>
      </c>
      <c r="E147" s="6"/>
      <c r="F147" s="7">
        <f>F148</f>
        <v>0</v>
      </c>
      <c r="G147" s="96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15.75" outlineLevel="6">
      <c r="A148" s="46" t="s">
        <v>92</v>
      </c>
      <c r="B148" s="47" t="s">
        <v>71</v>
      </c>
      <c r="C148" s="47" t="s">
        <v>254</v>
      </c>
      <c r="D148" s="47" t="s">
        <v>93</v>
      </c>
      <c r="E148" s="47"/>
      <c r="F148" s="48">
        <f>F149</f>
        <v>0</v>
      </c>
      <c r="G148" s="96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31.5" outlineLevel="6">
      <c r="A149" s="46" t="s">
        <v>94</v>
      </c>
      <c r="B149" s="47" t="s">
        <v>71</v>
      </c>
      <c r="C149" s="47" t="s">
        <v>254</v>
      </c>
      <c r="D149" s="47" t="s">
        <v>95</v>
      </c>
      <c r="E149" s="47"/>
      <c r="F149" s="48">
        <v>0</v>
      </c>
      <c r="G149" s="9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31.5" outlineLevel="6">
      <c r="A150" s="5" t="s">
        <v>141</v>
      </c>
      <c r="B150" s="6" t="s">
        <v>71</v>
      </c>
      <c r="C150" s="6" t="s">
        <v>255</v>
      </c>
      <c r="D150" s="6" t="s">
        <v>5</v>
      </c>
      <c r="E150" s="6"/>
      <c r="F150" s="7">
        <f>F151</f>
        <v>50</v>
      </c>
      <c r="G150" s="96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15.75" outlineLevel="6">
      <c r="A151" s="46" t="s">
        <v>92</v>
      </c>
      <c r="B151" s="47" t="s">
        <v>71</v>
      </c>
      <c r="C151" s="47" t="s">
        <v>255</v>
      </c>
      <c r="D151" s="47" t="s">
        <v>93</v>
      </c>
      <c r="E151" s="47"/>
      <c r="F151" s="48">
        <f>F152</f>
        <v>50</v>
      </c>
      <c r="G151" s="96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31.5" outlineLevel="6">
      <c r="A152" s="46" t="s">
        <v>94</v>
      </c>
      <c r="B152" s="47" t="s">
        <v>71</v>
      </c>
      <c r="C152" s="47" t="s">
        <v>255</v>
      </c>
      <c r="D152" s="47" t="s">
        <v>95</v>
      </c>
      <c r="E152" s="47"/>
      <c r="F152" s="48">
        <v>50</v>
      </c>
      <c r="G152" s="96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31.5" outlineLevel="6">
      <c r="A153" s="49" t="s">
        <v>208</v>
      </c>
      <c r="B153" s="19" t="s">
        <v>71</v>
      </c>
      <c r="C153" s="19" t="s">
        <v>256</v>
      </c>
      <c r="D153" s="19" t="s">
        <v>5</v>
      </c>
      <c r="E153" s="19"/>
      <c r="F153" s="20">
        <f>F154+F157</f>
        <v>10</v>
      </c>
      <c r="G153" s="96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47.25" outlineLevel="6">
      <c r="A154" s="5" t="s">
        <v>142</v>
      </c>
      <c r="B154" s="6" t="s">
        <v>71</v>
      </c>
      <c r="C154" s="6" t="s">
        <v>257</v>
      </c>
      <c r="D154" s="6" t="s">
        <v>5</v>
      </c>
      <c r="E154" s="6"/>
      <c r="F154" s="7">
        <f>F155</f>
        <v>10</v>
      </c>
      <c r="G154" s="96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15.75" outlineLevel="6">
      <c r="A155" s="46" t="s">
        <v>92</v>
      </c>
      <c r="B155" s="47" t="s">
        <v>71</v>
      </c>
      <c r="C155" s="47" t="s">
        <v>257</v>
      </c>
      <c r="D155" s="47" t="s">
        <v>93</v>
      </c>
      <c r="E155" s="47"/>
      <c r="F155" s="48">
        <f>F156</f>
        <v>10</v>
      </c>
      <c r="G155" s="96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31.5" outlineLevel="6">
      <c r="A156" s="46" t="s">
        <v>94</v>
      </c>
      <c r="B156" s="47" t="s">
        <v>71</v>
      </c>
      <c r="C156" s="47" t="s">
        <v>257</v>
      </c>
      <c r="D156" s="47" t="s">
        <v>95</v>
      </c>
      <c r="E156" s="47"/>
      <c r="F156" s="48">
        <v>10</v>
      </c>
      <c r="G156" s="96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47.25" outlineLevel="6">
      <c r="A157" s="5" t="s">
        <v>333</v>
      </c>
      <c r="B157" s="6" t="s">
        <v>71</v>
      </c>
      <c r="C157" s="6" t="s">
        <v>334</v>
      </c>
      <c r="D157" s="6" t="s">
        <v>5</v>
      </c>
      <c r="E157" s="6"/>
      <c r="F157" s="7">
        <f>F158</f>
        <v>0</v>
      </c>
      <c r="G157" s="96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15.75" outlineLevel="6">
      <c r="A158" s="46" t="s">
        <v>92</v>
      </c>
      <c r="B158" s="47" t="s">
        <v>71</v>
      </c>
      <c r="C158" s="47" t="s">
        <v>334</v>
      </c>
      <c r="D158" s="47" t="s">
        <v>93</v>
      </c>
      <c r="E158" s="47"/>
      <c r="F158" s="48">
        <f>F159</f>
        <v>0</v>
      </c>
      <c r="G158" s="96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31.5" outlineLevel="6">
      <c r="A159" s="46" t="s">
        <v>94</v>
      </c>
      <c r="B159" s="47" t="s">
        <v>71</v>
      </c>
      <c r="C159" s="47" t="s">
        <v>334</v>
      </c>
      <c r="D159" s="47" t="s">
        <v>95</v>
      </c>
      <c r="E159" s="47"/>
      <c r="F159" s="48">
        <v>0</v>
      </c>
      <c r="G159" s="96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34.5" customHeight="1" outlineLevel="6">
      <c r="A160" s="49" t="s">
        <v>320</v>
      </c>
      <c r="B160" s="19" t="s">
        <v>71</v>
      </c>
      <c r="C160" s="19" t="s">
        <v>324</v>
      </c>
      <c r="D160" s="19" t="s">
        <v>5</v>
      </c>
      <c r="E160" s="19"/>
      <c r="F160" s="69">
        <f>F161+F163</f>
        <v>0</v>
      </c>
      <c r="G160" s="96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15.75" outlineLevel="6">
      <c r="A161" s="5" t="s">
        <v>115</v>
      </c>
      <c r="B161" s="6" t="s">
        <v>71</v>
      </c>
      <c r="C161" s="6" t="s">
        <v>342</v>
      </c>
      <c r="D161" s="6" t="s">
        <v>116</v>
      </c>
      <c r="E161" s="6"/>
      <c r="F161" s="70">
        <f>F162</f>
        <v>0</v>
      </c>
      <c r="G161" s="96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47.25" outlineLevel="6">
      <c r="A162" s="51" t="s">
        <v>190</v>
      </c>
      <c r="B162" s="47" t="s">
        <v>71</v>
      </c>
      <c r="C162" s="47" t="s">
        <v>342</v>
      </c>
      <c r="D162" s="47" t="s">
        <v>83</v>
      </c>
      <c r="E162" s="47"/>
      <c r="F162" s="71">
        <v>0</v>
      </c>
      <c r="G162" s="96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15.75" outlineLevel="6">
      <c r="A163" s="5" t="s">
        <v>115</v>
      </c>
      <c r="B163" s="6" t="s">
        <v>71</v>
      </c>
      <c r="C163" s="6" t="s">
        <v>323</v>
      </c>
      <c r="D163" s="6" t="s">
        <v>116</v>
      </c>
      <c r="E163" s="6"/>
      <c r="F163" s="70">
        <f>F164</f>
        <v>0</v>
      </c>
      <c r="G163" s="96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47.25" outlineLevel="6">
      <c r="A164" s="51" t="s">
        <v>190</v>
      </c>
      <c r="B164" s="47" t="s">
        <v>71</v>
      </c>
      <c r="C164" s="47" t="s">
        <v>323</v>
      </c>
      <c r="D164" s="47" t="s">
        <v>83</v>
      </c>
      <c r="E164" s="47"/>
      <c r="F164" s="48">
        <v>0</v>
      </c>
      <c r="G164" s="96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31.5" outlineLevel="6">
      <c r="A165" s="49" t="s">
        <v>386</v>
      </c>
      <c r="B165" s="19" t="s">
        <v>71</v>
      </c>
      <c r="C165" s="19" t="s">
        <v>337</v>
      </c>
      <c r="D165" s="19" t="s">
        <v>5</v>
      </c>
      <c r="E165" s="19"/>
      <c r="F165" s="69">
        <f>F166</f>
        <v>0</v>
      </c>
      <c r="G165" s="96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15.75" outlineLevel="6">
      <c r="A166" s="5" t="s">
        <v>92</v>
      </c>
      <c r="B166" s="6" t="s">
        <v>71</v>
      </c>
      <c r="C166" s="6" t="s">
        <v>338</v>
      </c>
      <c r="D166" s="6" t="s">
        <v>93</v>
      </c>
      <c r="E166" s="6"/>
      <c r="F166" s="70">
        <f>F167</f>
        <v>0</v>
      </c>
      <c r="G166" s="96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31.5" outlineLevel="6">
      <c r="A167" s="51" t="s">
        <v>94</v>
      </c>
      <c r="B167" s="47" t="s">
        <v>71</v>
      </c>
      <c r="C167" s="47" t="s">
        <v>338</v>
      </c>
      <c r="D167" s="47" t="s">
        <v>95</v>
      </c>
      <c r="E167" s="47"/>
      <c r="F167" s="71">
        <v>0</v>
      </c>
      <c r="G167" s="96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31.5" outlineLevel="6">
      <c r="A168" s="49" t="s">
        <v>387</v>
      </c>
      <c r="B168" s="19" t="s">
        <v>71</v>
      </c>
      <c r="C168" s="19" t="s">
        <v>359</v>
      </c>
      <c r="D168" s="19" t="s">
        <v>5</v>
      </c>
      <c r="E168" s="19"/>
      <c r="F168" s="69">
        <f>F169</f>
        <v>10</v>
      </c>
      <c r="G168" s="96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15.75" outlineLevel="6">
      <c r="A169" s="5" t="s">
        <v>92</v>
      </c>
      <c r="B169" s="6" t="s">
        <v>71</v>
      </c>
      <c r="C169" s="6" t="s">
        <v>360</v>
      </c>
      <c r="D169" s="6" t="s">
        <v>93</v>
      </c>
      <c r="E169" s="6"/>
      <c r="F169" s="70">
        <f>F170</f>
        <v>10</v>
      </c>
      <c r="G169" s="96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31.5" outlineLevel="6">
      <c r="A170" s="51" t="s">
        <v>94</v>
      </c>
      <c r="B170" s="47" t="s">
        <v>71</v>
      </c>
      <c r="C170" s="47" t="s">
        <v>360</v>
      </c>
      <c r="D170" s="47" t="s">
        <v>95</v>
      </c>
      <c r="E170" s="47"/>
      <c r="F170" s="71">
        <v>10</v>
      </c>
      <c r="G170" s="96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24" customFormat="1" ht="31.5" outlineLevel="6">
      <c r="A171" s="49" t="s">
        <v>388</v>
      </c>
      <c r="B171" s="19" t="s">
        <v>71</v>
      </c>
      <c r="C171" s="19" t="s">
        <v>361</v>
      </c>
      <c r="D171" s="19" t="s">
        <v>5</v>
      </c>
      <c r="E171" s="19"/>
      <c r="F171" s="69">
        <f>F172+F174</f>
        <v>2096</v>
      </c>
      <c r="G171" s="96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4" customFormat="1" ht="15.75" outlineLevel="6">
      <c r="A172" s="5" t="s">
        <v>92</v>
      </c>
      <c r="B172" s="6" t="s">
        <v>71</v>
      </c>
      <c r="C172" s="6" t="s">
        <v>362</v>
      </c>
      <c r="D172" s="6" t="s">
        <v>93</v>
      </c>
      <c r="E172" s="6"/>
      <c r="F172" s="70">
        <f>F173</f>
        <v>2096</v>
      </c>
      <c r="G172" s="96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24" customFormat="1" ht="31.5" outlineLevel="6">
      <c r="A173" s="51" t="s">
        <v>94</v>
      </c>
      <c r="B173" s="47" t="s">
        <v>71</v>
      </c>
      <c r="C173" s="47" t="s">
        <v>362</v>
      </c>
      <c r="D173" s="47" t="s">
        <v>95</v>
      </c>
      <c r="E173" s="47"/>
      <c r="F173" s="71">
        <v>2096</v>
      </c>
      <c r="G173" s="96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24" customFormat="1" ht="15.75" outlineLevel="6">
      <c r="A174" s="5" t="s">
        <v>96</v>
      </c>
      <c r="B174" s="6" t="s">
        <v>71</v>
      </c>
      <c r="C174" s="6" t="s">
        <v>362</v>
      </c>
      <c r="D174" s="6" t="s">
        <v>97</v>
      </c>
      <c r="E174" s="6"/>
      <c r="F174" s="70">
        <f>F175</f>
        <v>0</v>
      </c>
      <c r="G174" s="96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24" customFormat="1" ht="15.75" outlineLevel="6">
      <c r="A175" s="46" t="s">
        <v>332</v>
      </c>
      <c r="B175" s="47" t="s">
        <v>71</v>
      </c>
      <c r="C175" s="47" t="s">
        <v>362</v>
      </c>
      <c r="D175" s="47" t="s">
        <v>331</v>
      </c>
      <c r="E175" s="47"/>
      <c r="F175" s="71">
        <v>0</v>
      </c>
      <c r="G175" s="96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4" customFormat="1" ht="15.75" outlineLevel="6">
      <c r="A176" s="59" t="s">
        <v>143</v>
      </c>
      <c r="B176" s="30" t="s">
        <v>144</v>
      </c>
      <c r="C176" s="30" t="s">
        <v>235</v>
      </c>
      <c r="D176" s="30" t="s">
        <v>5</v>
      </c>
      <c r="E176" s="30"/>
      <c r="F176" s="57">
        <f>F177</f>
        <v>1943.634</v>
      </c>
      <c r="G176" s="96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5" ht="15.75" outlineLevel="6">
      <c r="A177" s="8" t="s">
        <v>81</v>
      </c>
      <c r="B177" s="9" t="s">
        <v>82</v>
      </c>
      <c r="C177" s="9" t="s">
        <v>235</v>
      </c>
      <c r="D177" s="9" t="s">
        <v>5</v>
      </c>
      <c r="E177" s="9" t="s">
        <v>5</v>
      </c>
      <c r="F177" s="10">
        <f>F178</f>
        <v>1943.634</v>
      </c>
      <c r="G177" s="97" t="e">
        <f>#REF!</f>
        <v>#REF!</v>
      </c>
      <c r="H177" s="31" t="e">
        <f>#REF!</f>
        <v>#REF!</v>
      </c>
      <c r="I177" s="31" t="e">
        <f>#REF!</f>
        <v>#REF!</v>
      </c>
      <c r="J177" s="31" t="e">
        <f>#REF!</f>
        <v>#REF!</v>
      </c>
      <c r="K177" s="31" t="e">
        <f>#REF!</f>
        <v>#REF!</v>
      </c>
      <c r="L177" s="31" t="e">
        <f>#REF!</f>
        <v>#REF!</v>
      </c>
      <c r="M177" s="31" t="e">
        <f>#REF!</f>
        <v>#REF!</v>
      </c>
      <c r="N177" s="31" t="e">
        <f>#REF!</f>
        <v>#REF!</v>
      </c>
      <c r="O177" s="31" t="e">
        <f>#REF!</f>
        <v>#REF!</v>
      </c>
      <c r="P177" s="31" t="e">
        <f>#REF!</f>
        <v>#REF!</v>
      </c>
      <c r="Q177" s="31" t="e">
        <f>#REF!</f>
        <v>#REF!</v>
      </c>
      <c r="R177" s="31" t="e">
        <f>#REF!</f>
        <v>#REF!</v>
      </c>
      <c r="S177" s="31" t="e">
        <f>#REF!</f>
        <v>#REF!</v>
      </c>
      <c r="T177" s="31" t="e">
        <f>#REF!</f>
        <v>#REF!</v>
      </c>
      <c r="U177" s="31" t="e">
        <f>#REF!</f>
        <v>#REF!</v>
      </c>
      <c r="V177" s="36" t="e">
        <f>#REF!</f>
        <v>#REF!</v>
      </c>
      <c r="W177" s="45"/>
      <c r="X177" s="40"/>
      <c r="Y177" s="41"/>
    </row>
    <row r="178" spans="1:25" ht="31.5" outlineLevel="6">
      <c r="A178" s="21" t="s">
        <v>130</v>
      </c>
      <c r="B178" s="12" t="s">
        <v>82</v>
      </c>
      <c r="C178" s="12" t="s">
        <v>236</v>
      </c>
      <c r="D178" s="12" t="s">
        <v>5</v>
      </c>
      <c r="E178" s="12"/>
      <c r="F178" s="13">
        <f>F179</f>
        <v>1943.634</v>
      </c>
      <c r="G178" s="98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7"/>
      <c r="W178" s="42"/>
      <c r="X178" s="43"/>
      <c r="Y178" s="41"/>
    </row>
    <row r="179" spans="1:25" ht="31.5" outlineLevel="6">
      <c r="A179" s="21" t="s">
        <v>132</v>
      </c>
      <c r="B179" s="12" t="s">
        <v>82</v>
      </c>
      <c r="C179" s="12" t="s">
        <v>237</v>
      </c>
      <c r="D179" s="12" t="s">
        <v>5</v>
      </c>
      <c r="E179" s="12"/>
      <c r="F179" s="13">
        <f>F180</f>
        <v>1943.634</v>
      </c>
      <c r="G179" s="98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7"/>
      <c r="W179" s="42"/>
      <c r="X179" s="43"/>
      <c r="Y179" s="41"/>
    </row>
    <row r="180" spans="1:25" ht="31.5" outlineLevel="6">
      <c r="A180" s="49" t="s">
        <v>42</v>
      </c>
      <c r="B180" s="19" t="s">
        <v>82</v>
      </c>
      <c r="C180" s="19" t="s">
        <v>258</v>
      </c>
      <c r="D180" s="19" t="s">
        <v>5</v>
      </c>
      <c r="E180" s="19" t="s">
        <v>5</v>
      </c>
      <c r="F180" s="20">
        <f>F181</f>
        <v>1943.634</v>
      </c>
      <c r="G180" s="99">
        <f>G181</f>
        <v>1397.92</v>
      </c>
      <c r="H180" s="33">
        <f aca="true" t="shared" si="19" ref="H180:V180">H181</f>
        <v>0</v>
      </c>
      <c r="I180" s="33">
        <f t="shared" si="19"/>
        <v>0</v>
      </c>
      <c r="J180" s="33">
        <f t="shared" si="19"/>
        <v>0</v>
      </c>
      <c r="K180" s="33">
        <f t="shared" si="19"/>
        <v>0</v>
      </c>
      <c r="L180" s="33">
        <f t="shared" si="19"/>
        <v>0</v>
      </c>
      <c r="M180" s="33">
        <f t="shared" si="19"/>
        <v>0</v>
      </c>
      <c r="N180" s="33">
        <f t="shared" si="19"/>
        <v>0</v>
      </c>
      <c r="O180" s="33">
        <f t="shared" si="19"/>
        <v>0</v>
      </c>
      <c r="P180" s="33">
        <f t="shared" si="19"/>
        <v>0</v>
      </c>
      <c r="Q180" s="33">
        <f t="shared" si="19"/>
        <v>0</v>
      </c>
      <c r="R180" s="33">
        <f t="shared" si="19"/>
        <v>0</v>
      </c>
      <c r="S180" s="33">
        <f t="shared" si="19"/>
        <v>0</v>
      </c>
      <c r="T180" s="33">
        <f t="shared" si="19"/>
        <v>0</v>
      </c>
      <c r="U180" s="33">
        <f t="shared" si="19"/>
        <v>0</v>
      </c>
      <c r="V180" s="38">
        <f t="shared" si="19"/>
        <v>0</v>
      </c>
      <c r="W180" s="39"/>
      <c r="X180" s="40"/>
      <c r="Y180" s="41"/>
    </row>
    <row r="181" spans="1:25" ht="15.75" outlineLevel="6">
      <c r="A181" s="5" t="s">
        <v>111</v>
      </c>
      <c r="B181" s="6" t="s">
        <v>82</v>
      </c>
      <c r="C181" s="6" t="s">
        <v>258</v>
      </c>
      <c r="D181" s="6" t="s">
        <v>112</v>
      </c>
      <c r="E181" s="6" t="s">
        <v>18</v>
      </c>
      <c r="F181" s="7">
        <v>1943.634</v>
      </c>
      <c r="G181" s="99">
        <v>1397.92</v>
      </c>
      <c r="H181" s="34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5"/>
      <c r="W181" s="39"/>
      <c r="X181" s="44"/>
      <c r="Y181" s="41"/>
    </row>
    <row r="182" spans="1:22" s="24" customFormat="1" ht="32.25" customHeight="1" outlineLevel="6">
      <c r="A182" s="16" t="s">
        <v>59</v>
      </c>
      <c r="B182" s="17" t="s">
        <v>58</v>
      </c>
      <c r="C182" s="17" t="s">
        <v>235</v>
      </c>
      <c r="D182" s="17" t="s">
        <v>5</v>
      </c>
      <c r="E182" s="17"/>
      <c r="F182" s="18">
        <f aca="true" t="shared" si="20" ref="F182:F187">F183</f>
        <v>250</v>
      </c>
      <c r="G182" s="91">
        <f aca="true" t="shared" si="21" ref="G182:V182">G183</f>
        <v>0</v>
      </c>
      <c r="H182" s="18">
        <f t="shared" si="21"/>
        <v>0</v>
      </c>
      <c r="I182" s="18">
        <f t="shared" si="21"/>
        <v>0</v>
      </c>
      <c r="J182" s="18">
        <f t="shared" si="21"/>
        <v>0</v>
      </c>
      <c r="K182" s="18">
        <f t="shared" si="21"/>
        <v>0</v>
      </c>
      <c r="L182" s="18">
        <f t="shared" si="21"/>
        <v>0</v>
      </c>
      <c r="M182" s="18">
        <f t="shared" si="21"/>
        <v>0</v>
      </c>
      <c r="N182" s="18">
        <f t="shared" si="21"/>
        <v>0</v>
      </c>
      <c r="O182" s="18">
        <f t="shared" si="21"/>
        <v>0</v>
      </c>
      <c r="P182" s="18">
        <f t="shared" si="21"/>
        <v>0</v>
      </c>
      <c r="Q182" s="18">
        <f t="shared" si="21"/>
        <v>0</v>
      </c>
      <c r="R182" s="18">
        <f t="shared" si="21"/>
        <v>0</v>
      </c>
      <c r="S182" s="18">
        <f t="shared" si="21"/>
        <v>0</v>
      </c>
      <c r="T182" s="18">
        <f t="shared" si="21"/>
        <v>0</v>
      </c>
      <c r="U182" s="18">
        <f t="shared" si="21"/>
        <v>0</v>
      </c>
      <c r="V182" s="18">
        <f t="shared" si="21"/>
        <v>0</v>
      </c>
    </row>
    <row r="183" spans="1:22" s="24" customFormat="1" ht="48" customHeight="1" outlineLevel="3">
      <c r="A183" s="8" t="s">
        <v>34</v>
      </c>
      <c r="B183" s="9" t="s">
        <v>10</v>
      </c>
      <c r="C183" s="9" t="s">
        <v>235</v>
      </c>
      <c r="D183" s="9" t="s">
        <v>5</v>
      </c>
      <c r="E183" s="9"/>
      <c r="F183" s="10">
        <f t="shared" si="20"/>
        <v>250</v>
      </c>
      <c r="G183" s="95">
        <f aca="true" t="shared" si="22" ref="G183:V183">G185</f>
        <v>0</v>
      </c>
      <c r="H183" s="10">
        <f t="shared" si="22"/>
        <v>0</v>
      </c>
      <c r="I183" s="10">
        <f t="shared" si="22"/>
        <v>0</v>
      </c>
      <c r="J183" s="10">
        <f t="shared" si="22"/>
        <v>0</v>
      </c>
      <c r="K183" s="10">
        <f t="shared" si="22"/>
        <v>0</v>
      </c>
      <c r="L183" s="10">
        <f t="shared" si="22"/>
        <v>0</v>
      </c>
      <c r="M183" s="10">
        <f t="shared" si="22"/>
        <v>0</v>
      </c>
      <c r="N183" s="10">
        <f t="shared" si="22"/>
        <v>0</v>
      </c>
      <c r="O183" s="10">
        <f t="shared" si="22"/>
        <v>0</v>
      </c>
      <c r="P183" s="10">
        <f t="shared" si="22"/>
        <v>0</v>
      </c>
      <c r="Q183" s="10">
        <f t="shared" si="22"/>
        <v>0</v>
      </c>
      <c r="R183" s="10">
        <f t="shared" si="22"/>
        <v>0</v>
      </c>
      <c r="S183" s="10">
        <f t="shared" si="22"/>
        <v>0</v>
      </c>
      <c r="T183" s="10">
        <f t="shared" si="22"/>
        <v>0</v>
      </c>
      <c r="U183" s="10">
        <f t="shared" si="22"/>
        <v>0</v>
      </c>
      <c r="V183" s="10">
        <f t="shared" si="22"/>
        <v>0</v>
      </c>
    </row>
    <row r="184" spans="1:22" s="24" customFormat="1" ht="34.5" customHeight="1" outlineLevel="3">
      <c r="A184" s="21" t="s">
        <v>130</v>
      </c>
      <c r="B184" s="9" t="s">
        <v>10</v>
      </c>
      <c r="C184" s="9" t="s">
        <v>236</v>
      </c>
      <c r="D184" s="9" t="s">
        <v>5</v>
      </c>
      <c r="E184" s="9"/>
      <c r="F184" s="10">
        <f t="shared" si="20"/>
        <v>250</v>
      </c>
      <c r="G184" s="95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4" customFormat="1" ht="30.75" customHeight="1" outlineLevel="3">
      <c r="A185" s="21" t="s">
        <v>132</v>
      </c>
      <c r="B185" s="12" t="s">
        <v>10</v>
      </c>
      <c r="C185" s="12" t="s">
        <v>237</v>
      </c>
      <c r="D185" s="12" t="s">
        <v>5</v>
      </c>
      <c r="E185" s="12"/>
      <c r="F185" s="13">
        <f t="shared" si="20"/>
        <v>250</v>
      </c>
      <c r="G185" s="93">
        <f aca="true" t="shared" si="23" ref="G185:V186">G186</f>
        <v>0</v>
      </c>
      <c r="H185" s="13">
        <f t="shared" si="23"/>
        <v>0</v>
      </c>
      <c r="I185" s="13">
        <f t="shared" si="23"/>
        <v>0</v>
      </c>
      <c r="J185" s="13">
        <f t="shared" si="23"/>
        <v>0</v>
      </c>
      <c r="K185" s="13">
        <f t="shared" si="23"/>
        <v>0</v>
      </c>
      <c r="L185" s="13">
        <f t="shared" si="23"/>
        <v>0</v>
      </c>
      <c r="M185" s="13">
        <f t="shared" si="23"/>
        <v>0</v>
      </c>
      <c r="N185" s="13">
        <f t="shared" si="23"/>
        <v>0</v>
      </c>
      <c r="O185" s="13">
        <f t="shared" si="23"/>
        <v>0</v>
      </c>
      <c r="P185" s="13">
        <f t="shared" si="23"/>
        <v>0</v>
      </c>
      <c r="Q185" s="13">
        <f t="shared" si="23"/>
        <v>0</v>
      </c>
      <c r="R185" s="13">
        <f t="shared" si="23"/>
        <v>0</v>
      </c>
      <c r="S185" s="13">
        <f t="shared" si="23"/>
        <v>0</v>
      </c>
      <c r="T185" s="13">
        <f t="shared" si="23"/>
        <v>0</v>
      </c>
      <c r="U185" s="13">
        <f t="shared" si="23"/>
        <v>0</v>
      </c>
      <c r="V185" s="13">
        <f t="shared" si="23"/>
        <v>0</v>
      </c>
    </row>
    <row r="186" spans="1:22" s="24" customFormat="1" ht="32.25" customHeight="1" outlineLevel="4">
      <c r="A186" s="49" t="s">
        <v>145</v>
      </c>
      <c r="B186" s="19" t="s">
        <v>10</v>
      </c>
      <c r="C186" s="19" t="s">
        <v>259</v>
      </c>
      <c r="D186" s="19" t="s">
        <v>5</v>
      </c>
      <c r="E186" s="19"/>
      <c r="F186" s="20">
        <f t="shared" si="20"/>
        <v>250</v>
      </c>
      <c r="G186" s="94">
        <f t="shared" si="23"/>
        <v>0</v>
      </c>
      <c r="H186" s="7">
        <f t="shared" si="23"/>
        <v>0</v>
      </c>
      <c r="I186" s="7">
        <f t="shared" si="23"/>
        <v>0</v>
      </c>
      <c r="J186" s="7">
        <f t="shared" si="23"/>
        <v>0</v>
      </c>
      <c r="K186" s="7">
        <f t="shared" si="23"/>
        <v>0</v>
      </c>
      <c r="L186" s="7">
        <f t="shared" si="23"/>
        <v>0</v>
      </c>
      <c r="M186" s="7">
        <f t="shared" si="23"/>
        <v>0</v>
      </c>
      <c r="N186" s="7">
        <f t="shared" si="23"/>
        <v>0</v>
      </c>
      <c r="O186" s="7">
        <f t="shared" si="23"/>
        <v>0</v>
      </c>
      <c r="P186" s="7">
        <f t="shared" si="23"/>
        <v>0</v>
      </c>
      <c r="Q186" s="7">
        <f t="shared" si="23"/>
        <v>0</v>
      </c>
      <c r="R186" s="7">
        <f t="shared" si="23"/>
        <v>0</v>
      </c>
      <c r="S186" s="7">
        <f t="shared" si="23"/>
        <v>0</v>
      </c>
      <c r="T186" s="7">
        <f t="shared" si="23"/>
        <v>0</v>
      </c>
      <c r="U186" s="7">
        <f t="shared" si="23"/>
        <v>0</v>
      </c>
      <c r="V186" s="7">
        <f t="shared" si="23"/>
        <v>0</v>
      </c>
    </row>
    <row r="187" spans="1:22" s="24" customFormat="1" ht="15.75" outlineLevel="5">
      <c r="A187" s="5" t="s">
        <v>92</v>
      </c>
      <c r="B187" s="6" t="s">
        <v>10</v>
      </c>
      <c r="C187" s="6" t="s">
        <v>259</v>
      </c>
      <c r="D187" s="6" t="s">
        <v>93</v>
      </c>
      <c r="E187" s="6"/>
      <c r="F187" s="7">
        <f t="shared" si="20"/>
        <v>250</v>
      </c>
      <c r="G187" s="94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4" customFormat="1" ht="31.5" outlineLevel="5">
      <c r="A188" s="46" t="s">
        <v>94</v>
      </c>
      <c r="B188" s="47" t="s">
        <v>10</v>
      </c>
      <c r="C188" s="47" t="s">
        <v>259</v>
      </c>
      <c r="D188" s="47" t="s">
        <v>95</v>
      </c>
      <c r="E188" s="47"/>
      <c r="F188" s="48">
        <v>250</v>
      </c>
      <c r="G188" s="94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4" customFormat="1" ht="18.75" outlineLevel="6">
      <c r="A189" s="16" t="s">
        <v>57</v>
      </c>
      <c r="B189" s="17" t="s">
        <v>56</v>
      </c>
      <c r="C189" s="17" t="s">
        <v>235</v>
      </c>
      <c r="D189" s="17" t="s">
        <v>5</v>
      </c>
      <c r="E189" s="17"/>
      <c r="F189" s="67">
        <f>F201+F224+F190+F196</f>
        <v>48259.542</v>
      </c>
      <c r="G189" s="91" t="e">
        <f aca="true" t="shared" si="24" ref="G189:V189">G201+G224</f>
        <v>#REF!</v>
      </c>
      <c r="H189" s="18" t="e">
        <f t="shared" si="24"/>
        <v>#REF!</v>
      </c>
      <c r="I189" s="18" t="e">
        <f t="shared" si="24"/>
        <v>#REF!</v>
      </c>
      <c r="J189" s="18" t="e">
        <f t="shared" si="24"/>
        <v>#REF!</v>
      </c>
      <c r="K189" s="18" t="e">
        <f t="shared" si="24"/>
        <v>#REF!</v>
      </c>
      <c r="L189" s="18" t="e">
        <f t="shared" si="24"/>
        <v>#REF!</v>
      </c>
      <c r="M189" s="18" t="e">
        <f t="shared" si="24"/>
        <v>#REF!</v>
      </c>
      <c r="N189" s="18" t="e">
        <f t="shared" si="24"/>
        <v>#REF!</v>
      </c>
      <c r="O189" s="18" t="e">
        <f t="shared" si="24"/>
        <v>#REF!</v>
      </c>
      <c r="P189" s="18" t="e">
        <f t="shared" si="24"/>
        <v>#REF!</v>
      </c>
      <c r="Q189" s="18" t="e">
        <f t="shared" si="24"/>
        <v>#REF!</v>
      </c>
      <c r="R189" s="18" t="e">
        <f t="shared" si="24"/>
        <v>#REF!</v>
      </c>
      <c r="S189" s="18" t="e">
        <f t="shared" si="24"/>
        <v>#REF!</v>
      </c>
      <c r="T189" s="18" t="e">
        <f t="shared" si="24"/>
        <v>#REF!</v>
      </c>
      <c r="U189" s="18" t="e">
        <f t="shared" si="24"/>
        <v>#REF!</v>
      </c>
      <c r="V189" s="18" t="e">
        <f t="shared" si="24"/>
        <v>#REF!</v>
      </c>
    </row>
    <row r="190" spans="1:22" s="24" customFormat="1" ht="18.75" outlineLevel="6">
      <c r="A190" s="58" t="s">
        <v>195</v>
      </c>
      <c r="B190" s="9" t="s">
        <v>197</v>
      </c>
      <c r="C190" s="9" t="s">
        <v>235</v>
      </c>
      <c r="D190" s="9" t="s">
        <v>5</v>
      </c>
      <c r="E190" s="9"/>
      <c r="F190" s="68">
        <f>F191</f>
        <v>499.319</v>
      </c>
      <c r="G190" s="91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4" customFormat="1" ht="31.5" outlineLevel="6">
      <c r="A191" s="21" t="s">
        <v>130</v>
      </c>
      <c r="B191" s="9" t="s">
        <v>197</v>
      </c>
      <c r="C191" s="9" t="s">
        <v>236</v>
      </c>
      <c r="D191" s="9" t="s">
        <v>5</v>
      </c>
      <c r="E191" s="9"/>
      <c r="F191" s="68">
        <f>F192</f>
        <v>499.319</v>
      </c>
      <c r="G191" s="91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4" customFormat="1" ht="31.5" outlineLevel="6">
      <c r="A192" s="21" t="s">
        <v>132</v>
      </c>
      <c r="B192" s="9" t="s">
        <v>197</v>
      </c>
      <c r="C192" s="9" t="s">
        <v>237</v>
      </c>
      <c r="D192" s="9" t="s">
        <v>5</v>
      </c>
      <c r="E192" s="9"/>
      <c r="F192" s="68">
        <f>F193</f>
        <v>499.319</v>
      </c>
      <c r="G192" s="91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4" customFormat="1" ht="47.25" outlineLevel="6">
      <c r="A193" s="56" t="s">
        <v>196</v>
      </c>
      <c r="B193" s="19" t="s">
        <v>197</v>
      </c>
      <c r="C193" s="19" t="s">
        <v>260</v>
      </c>
      <c r="D193" s="19" t="s">
        <v>5</v>
      </c>
      <c r="E193" s="19"/>
      <c r="F193" s="69">
        <f>F194</f>
        <v>499.319</v>
      </c>
      <c r="G193" s="91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4" customFormat="1" ht="18.75" outlineLevel="6">
      <c r="A194" s="5" t="s">
        <v>92</v>
      </c>
      <c r="B194" s="6" t="s">
        <v>197</v>
      </c>
      <c r="C194" s="6" t="s">
        <v>260</v>
      </c>
      <c r="D194" s="6" t="s">
        <v>93</v>
      </c>
      <c r="E194" s="6"/>
      <c r="F194" s="70">
        <f>F195</f>
        <v>499.319</v>
      </c>
      <c r="G194" s="91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4" customFormat="1" ht="31.5" outlineLevel="6">
      <c r="A195" s="46" t="s">
        <v>94</v>
      </c>
      <c r="B195" s="47" t="s">
        <v>197</v>
      </c>
      <c r="C195" s="47" t="s">
        <v>260</v>
      </c>
      <c r="D195" s="47" t="s">
        <v>95</v>
      </c>
      <c r="E195" s="47"/>
      <c r="F195" s="71">
        <v>499.319</v>
      </c>
      <c r="G195" s="91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4" customFormat="1" ht="18.75" outlineLevel="6">
      <c r="A196" s="21" t="s">
        <v>396</v>
      </c>
      <c r="B196" s="9" t="s">
        <v>395</v>
      </c>
      <c r="C196" s="9" t="s">
        <v>235</v>
      </c>
      <c r="D196" s="9" t="s">
        <v>5</v>
      </c>
      <c r="E196" s="9"/>
      <c r="F196" s="68">
        <f>F197</f>
        <v>3.223</v>
      </c>
      <c r="G196" s="91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4" customFormat="1" ht="31.5" outlineLevel="6">
      <c r="A197" s="21" t="s">
        <v>130</v>
      </c>
      <c r="B197" s="9" t="s">
        <v>395</v>
      </c>
      <c r="C197" s="9" t="s">
        <v>237</v>
      </c>
      <c r="D197" s="9" t="s">
        <v>5</v>
      </c>
      <c r="E197" s="9"/>
      <c r="F197" s="68">
        <f>F198</f>
        <v>3.223</v>
      </c>
      <c r="G197" s="9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4" customFormat="1" ht="62.25" customHeight="1" outlineLevel="6">
      <c r="A198" s="49" t="s">
        <v>397</v>
      </c>
      <c r="B198" s="19" t="s">
        <v>395</v>
      </c>
      <c r="C198" s="19" t="s">
        <v>398</v>
      </c>
      <c r="D198" s="19" t="s">
        <v>5</v>
      </c>
      <c r="E198" s="19"/>
      <c r="F198" s="69">
        <f>F199</f>
        <v>3.223</v>
      </c>
      <c r="G198" s="9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4" customFormat="1" ht="18.75" outlineLevel="6">
      <c r="A199" s="5" t="s">
        <v>92</v>
      </c>
      <c r="B199" s="6" t="s">
        <v>395</v>
      </c>
      <c r="C199" s="6" t="s">
        <v>398</v>
      </c>
      <c r="D199" s="6" t="s">
        <v>93</v>
      </c>
      <c r="E199" s="6"/>
      <c r="F199" s="70">
        <f>F200</f>
        <v>3.223</v>
      </c>
      <c r="G199" s="9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4" customFormat="1" ht="31.5" outlineLevel="6">
      <c r="A200" s="46" t="s">
        <v>94</v>
      </c>
      <c r="B200" s="47" t="s">
        <v>395</v>
      </c>
      <c r="C200" s="47" t="s">
        <v>398</v>
      </c>
      <c r="D200" s="47" t="s">
        <v>95</v>
      </c>
      <c r="E200" s="47"/>
      <c r="F200" s="71">
        <v>3.223</v>
      </c>
      <c r="G200" s="9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4" customFormat="1" ht="15.75" outlineLevel="6">
      <c r="A201" s="21" t="s">
        <v>63</v>
      </c>
      <c r="B201" s="9" t="s">
        <v>62</v>
      </c>
      <c r="C201" s="9" t="s">
        <v>235</v>
      </c>
      <c r="D201" s="9" t="s">
        <v>5</v>
      </c>
      <c r="E201" s="9"/>
      <c r="F201" s="68">
        <f>F209+F202</f>
        <v>40700</v>
      </c>
      <c r="G201" s="95">
        <f aca="true" t="shared" si="25" ref="G201:V201">G209</f>
        <v>0</v>
      </c>
      <c r="H201" s="10">
        <f t="shared" si="25"/>
        <v>0</v>
      </c>
      <c r="I201" s="10">
        <f t="shared" si="25"/>
        <v>0</v>
      </c>
      <c r="J201" s="10">
        <f t="shared" si="25"/>
        <v>0</v>
      </c>
      <c r="K201" s="10">
        <f t="shared" si="25"/>
        <v>0</v>
      </c>
      <c r="L201" s="10">
        <f t="shared" si="25"/>
        <v>0</v>
      </c>
      <c r="M201" s="10">
        <f t="shared" si="25"/>
        <v>0</v>
      </c>
      <c r="N201" s="10">
        <f t="shared" si="25"/>
        <v>0</v>
      </c>
      <c r="O201" s="10">
        <f t="shared" si="25"/>
        <v>0</v>
      </c>
      <c r="P201" s="10">
        <f t="shared" si="25"/>
        <v>0</v>
      </c>
      <c r="Q201" s="10">
        <f t="shared" si="25"/>
        <v>0</v>
      </c>
      <c r="R201" s="10">
        <f t="shared" si="25"/>
        <v>0</v>
      </c>
      <c r="S201" s="10">
        <f t="shared" si="25"/>
        <v>0</v>
      </c>
      <c r="T201" s="10">
        <f t="shared" si="25"/>
        <v>0</v>
      </c>
      <c r="U201" s="10">
        <f t="shared" si="25"/>
        <v>0</v>
      </c>
      <c r="V201" s="10">
        <f t="shared" si="25"/>
        <v>0</v>
      </c>
    </row>
    <row r="202" spans="1:22" s="24" customFormat="1" ht="31.5" outlineLevel="6">
      <c r="A202" s="8" t="s">
        <v>389</v>
      </c>
      <c r="B202" s="9" t="s">
        <v>62</v>
      </c>
      <c r="C202" s="9" t="s">
        <v>266</v>
      </c>
      <c r="D202" s="9" t="s">
        <v>5</v>
      </c>
      <c r="E202" s="9"/>
      <c r="F202" s="68">
        <f>F203+F208</f>
        <v>10000</v>
      </c>
      <c r="G202" s="95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4" customFormat="1" ht="97.5" customHeight="1" outlineLevel="6">
      <c r="A203" s="49" t="s">
        <v>377</v>
      </c>
      <c r="B203" s="19" t="s">
        <v>62</v>
      </c>
      <c r="C203" s="19" t="s">
        <v>376</v>
      </c>
      <c r="D203" s="19" t="s">
        <v>5</v>
      </c>
      <c r="E203" s="19"/>
      <c r="F203" s="69">
        <f>F204</f>
        <v>2000</v>
      </c>
      <c r="G203" s="95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4" customFormat="1" ht="47.25" outlineLevel="6">
      <c r="A204" s="5" t="s">
        <v>353</v>
      </c>
      <c r="B204" s="6" t="s">
        <v>62</v>
      </c>
      <c r="C204" s="6" t="s">
        <v>376</v>
      </c>
      <c r="D204" s="6" t="s">
        <v>370</v>
      </c>
      <c r="E204" s="6"/>
      <c r="F204" s="70">
        <f>F205</f>
        <v>2000</v>
      </c>
      <c r="G204" s="95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24" customFormat="1" ht="47.25" outlineLevel="6">
      <c r="A205" s="46" t="s">
        <v>353</v>
      </c>
      <c r="B205" s="47" t="s">
        <v>62</v>
      </c>
      <c r="C205" s="47" t="s">
        <v>376</v>
      </c>
      <c r="D205" s="47" t="s">
        <v>350</v>
      </c>
      <c r="E205" s="47"/>
      <c r="F205" s="71">
        <v>2000</v>
      </c>
      <c r="G205" s="95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24" customFormat="1" ht="110.25" outlineLevel="6">
      <c r="A206" s="49" t="s">
        <v>375</v>
      </c>
      <c r="B206" s="19" t="s">
        <v>62</v>
      </c>
      <c r="C206" s="19" t="s">
        <v>374</v>
      </c>
      <c r="D206" s="19" t="s">
        <v>5</v>
      </c>
      <c r="E206" s="19"/>
      <c r="F206" s="69">
        <f>F207</f>
        <v>8000</v>
      </c>
      <c r="G206" s="95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24" customFormat="1" ht="47.25" outlineLevel="6">
      <c r="A207" s="5" t="s">
        <v>353</v>
      </c>
      <c r="B207" s="6" t="s">
        <v>62</v>
      </c>
      <c r="C207" s="6" t="s">
        <v>374</v>
      </c>
      <c r="D207" s="6" t="s">
        <v>370</v>
      </c>
      <c r="E207" s="6"/>
      <c r="F207" s="70">
        <f>F208</f>
        <v>8000</v>
      </c>
      <c r="G207" s="95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24" customFormat="1" ht="47.25" outlineLevel="6">
      <c r="A208" s="46" t="s">
        <v>353</v>
      </c>
      <c r="B208" s="47" t="s">
        <v>62</v>
      </c>
      <c r="C208" s="47" t="s">
        <v>374</v>
      </c>
      <c r="D208" s="47" t="s">
        <v>350</v>
      </c>
      <c r="E208" s="47"/>
      <c r="F208" s="71">
        <v>8000</v>
      </c>
      <c r="G208" s="95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24" customFormat="1" ht="31.5" outlineLevel="6">
      <c r="A209" s="8" t="s">
        <v>209</v>
      </c>
      <c r="B209" s="12" t="s">
        <v>62</v>
      </c>
      <c r="C209" s="12" t="s">
        <v>261</v>
      </c>
      <c r="D209" s="12" t="s">
        <v>5</v>
      </c>
      <c r="E209" s="12"/>
      <c r="F209" s="72">
        <f>F210+F218+F213+F216+F221</f>
        <v>30700</v>
      </c>
      <c r="G209" s="93">
        <f aca="true" t="shared" si="26" ref="G209:V209">G210</f>
        <v>0</v>
      </c>
      <c r="H209" s="13">
        <f t="shared" si="26"/>
        <v>0</v>
      </c>
      <c r="I209" s="13">
        <f t="shared" si="26"/>
        <v>0</v>
      </c>
      <c r="J209" s="13">
        <f t="shared" si="26"/>
        <v>0</v>
      </c>
      <c r="K209" s="13">
        <f t="shared" si="26"/>
        <v>0</v>
      </c>
      <c r="L209" s="13">
        <f t="shared" si="26"/>
        <v>0</v>
      </c>
      <c r="M209" s="13">
        <f t="shared" si="26"/>
        <v>0</v>
      </c>
      <c r="N209" s="13">
        <f t="shared" si="26"/>
        <v>0</v>
      </c>
      <c r="O209" s="13">
        <f t="shared" si="26"/>
        <v>0</v>
      </c>
      <c r="P209" s="13">
        <f t="shared" si="26"/>
        <v>0</v>
      </c>
      <c r="Q209" s="13">
        <f t="shared" si="26"/>
        <v>0</v>
      </c>
      <c r="R209" s="13">
        <f t="shared" si="26"/>
        <v>0</v>
      </c>
      <c r="S209" s="13">
        <f t="shared" si="26"/>
        <v>0</v>
      </c>
      <c r="T209" s="13">
        <f t="shared" si="26"/>
        <v>0</v>
      </c>
      <c r="U209" s="13">
        <f t="shared" si="26"/>
        <v>0</v>
      </c>
      <c r="V209" s="13">
        <f t="shared" si="26"/>
        <v>0</v>
      </c>
    </row>
    <row r="210" spans="1:22" s="24" customFormat="1" ht="51.75" customHeight="1" outlineLevel="6">
      <c r="A210" s="49" t="s">
        <v>146</v>
      </c>
      <c r="B210" s="19" t="s">
        <v>62</v>
      </c>
      <c r="C210" s="19" t="s">
        <v>262</v>
      </c>
      <c r="D210" s="19" t="s">
        <v>5</v>
      </c>
      <c r="E210" s="19"/>
      <c r="F210" s="69">
        <f>F211</f>
        <v>0</v>
      </c>
      <c r="G210" s="94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4" customFormat="1" ht="15.75" outlineLevel="6">
      <c r="A211" s="5" t="s">
        <v>92</v>
      </c>
      <c r="B211" s="6" t="s">
        <v>62</v>
      </c>
      <c r="C211" s="6" t="s">
        <v>262</v>
      </c>
      <c r="D211" s="6" t="s">
        <v>93</v>
      </c>
      <c r="E211" s="6"/>
      <c r="F211" s="70">
        <f>F212</f>
        <v>0</v>
      </c>
      <c r="G211" s="94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4" customFormat="1" ht="31.5" outlineLevel="6">
      <c r="A212" s="46" t="s">
        <v>94</v>
      </c>
      <c r="B212" s="47" t="s">
        <v>62</v>
      </c>
      <c r="C212" s="47" t="s">
        <v>262</v>
      </c>
      <c r="D212" s="47" t="s">
        <v>95</v>
      </c>
      <c r="E212" s="47"/>
      <c r="F212" s="71">
        <v>0</v>
      </c>
      <c r="G212" s="94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4" customFormat="1" ht="49.5" customHeight="1" outlineLevel="6">
      <c r="A213" s="49" t="s">
        <v>202</v>
      </c>
      <c r="B213" s="19" t="s">
        <v>62</v>
      </c>
      <c r="C213" s="19" t="s">
        <v>263</v>
      </c>
      <c r="D213" s="19" t="s">
        <v>5</v>
      </c>
      <c r="E213" s="19"/>
      <c r="F213" s="69">
        <f>F214</f>
        <v>6755.66</v>
      </c>
      <c r="G213" s="94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4" customFormat="1" ht="15.75" outlineLevel="6">
      <c r="A214" s="5" t="s">
        <v>92</v>
      </c>
      <c r="B214" s="6" t="s">
        <v>62</v>
      </c>
      <c r="C214" s="6" t="s">
        <v>263</v>
      </c>
      <c r="D214" s="6" t="s">
        <v>93</v>
      </c>
      <c r="E214" s="6"/>
      <c r="F214" s="70">
        <f>F215</f>
        <v>6755.66</v>
      </c>
      <c r="G214" s="9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4" customFormat="1" ht="31.5" outlineLevel="6">
      <c r="A215" s="46" t="s">
        <v>94</v>
      </c>
      <c r="B215" s="47" t="s">
        <v>62</v>
      </c>
      <c r="C215" s="47" t="s">
        <v>263</v>
      </c>
      <c r="D215" s="47" t="s">
        <v>95</v>
      </c>
      <c r="E215" s="47"/>
      <c r="F215" s="71">
        <v>6755.66</v>
      </c>
      <c r="G215" s="9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4" customFormat="1" ht="63" outlineLevel="6">
      <c r="A216" s="49" t="s">
        <v>203</v>
      </c>
      <c r="B216" s="19" t="s">
        <v>62</v>
      </c>
      <c r="C216" s="19" t="s">
        <v>264</v>
      </c>
      <c r="D216" s="19" t="s">
        <v>5</v>
      </c>
      <c r="E216" s="19"/>
      <c r="F216" s="69">
        <f>F217</f>
        <v>6944.34</v>
      </c>
      <c r="G216" s="9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4" customFormat="1" ht="15.75" outlineLevel="6">
      <c r="A217" s="46" t="s">
        <v>114</v>
      </c>
      <c r="B217" s="47" t="s">
        <v>62</v>
      </c>
      <c r="C217" s="47" t="s">
        <v>264</v>
      </c>
      <c r="D217" s="47" t="s">
        <v>113</v>
      </c>
      <c r="E217" s="47"/>
      <c r="F217" s="71">
        <v>6944.34</v>
      </c>
      <c r="G217" s="9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4" customFormat="1" ht="63" outlineLevel="6">
      <c r="A218" s="100" t="s">
        <v>348</v>
      </c>
      <c r="B218" s="19" t="s">
        <v>62</v>
      </c>
      <c r="C218" s="19" t="s">
        <v>347</v>
      </c>
      <c r="D218" s="19" t="s">
        <v>5</v>
      </c>
      <c r="E218" s="19"/>
      <c r="F218" s="69">
        <f>F219+F220</f>
        <v>0</v>
      </c>
      <c r="G218" s="9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4" customFormat="1" ht="31.5" outlineLevel="6">
      <c r="A219" s="46" t="s">
        <v>94</v>
      </c>
      <c r="B219" s="88" t="s">
        <v>62</v>
      </c>
      <c r="C219" s="88" t="s">
        <v>347</v>
      </c>
      <c r="D219" s="88" t="s">
        <v>95</v>
      </c>
      <c r="E219" s="88"/>
      <c r="F219" s="89">
        <v>0</v>
      </c>
      <c r="G219" s="9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4" customFormat="1" ht="15.75" outlineLevel="6">
      <c r="A220" s="46" t="s">
        <v>114</v>
      </c>
      <c r="B220" s="47" t="s">
        <v>62</v>
      </c>
      <c r="C220" s="47" t="s">
        <v>347</v>
      </c>
      <c r="D220" s="47" t="s">
        <v>113</v>
      </c>
      <c r="E220" s="47"/>
      <c r="F220" s="71">
        <v>0</v>
      </c>
      <c r="G220" s="9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4" customFormat="1" ht="63" outlineLevel="6">
      <c r="A221" s="100" t="s">
        <v>348</v>
      </c>
      <c r="B221" s="19" t="s">
        <v>62</v>
      </c>
      <c r="C221" s="19" t="s">
        <v>265</v>
      </c>
      <c r="D221" s="19" t="s">
        <v>5</v>
      </c>
      <c r="E221" s="19"/>
      <c r="F221" s="69">
        <f>F222+F223</f>
        <v>17000</v>
      </c>
      <c r="G221" s="9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4" customFormat="1" ht="31.5" outlineLevel="6">
      <c r="A222" s="46" t="s">
        <v>94</v>
      </c>
      <c r="B222" s="47" t="s">
        <v>62</v>
      </c>
      <c r="C222" s="78" t="s">
        <v>265</v>
      </c>
      <c r="D222" s="47" t="s">
        <v>95</v>
      </c>
      <c r="E222" s="47"/>
      <c r="F222" s="71">
        <v>17000</v>
      </c>
      <c r="G222" s="9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15.75" outlineLevel="6">
      <c r="A223" s="46" t="s">
        <v>114</v>
      </c>
      <c r="B223" s="47" t="s">
        <v>62</v>
      </c>
      <c r="C223" s="78" t="s">
        <v>265</v>
      </c>
      <c r="D223" s="47" t="s">
        <v>113</v>
      </c>
      <c r="E223" s="47"/>
      <c r="F223" s="71">
        <v>0</v>
      </c>
      <c r="G223" s="9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15.75" outlineLevel="3">
      <c r="A224" s="8" t="s">
        <v>35</v>
      </c>
      <c r="B224" s="9" t="s">
        <v>11</v>
      </c>
      <c r="C224" s="9" t="s">
        <v>235</v>
      </c>
      <c r="D224" s="9" t="s">
        <v>5</v>
      </c>
      <c r="E224" s="9"/>
      <c r="F224" s="68">
        <f>F225+F232</f>
        <v>7057</v>
      </c>
      <c r="G224" s="95" t="e">
        <f>#REF!+#REF!+G232+#REF!</f>
        <v>#REF!</v>
      </c>
      <c r="H224" s="10" t="e">
        <f>#REF!+#REF!+H232+#REF!</f>
        <v>#REF!</v>
      </c>
      <c r="I224" s="10" t="e">
        <f>#REF!+#REF!+I232+#REF!</f>
        <v>#REF!</v>
      </c>
      <c r="J224" s="10" t="e">
        <f>#REF!+#REF!+J232+#REF!</f>
        <v>#REF!</v>
      </c>
      <c r="K224" s="10" t="e">
        <f>#REF!+#REF!+K232+#REF!</f>
        <v>#REF!</v>
      </c>
      <c r="L224" s="10" t="e">
        <f>#REF!+#REF!+L232+#REF!</f>
        <v>#REF!</v>
      </c>
      <c r="M224" s="10" t="e">
        <f>#REF!+#REF!+M232+#REF!</f>
        <v>#REF!</v>
      </c>
      <c r="N224" s="10" t="e">
        <f>#REF!+#REF!+N232+#REF!</f>
        <v>#REF!</v>
      </c>
      <c r="O224" s="10" t="e">
        <f>#REF!+#REF!+O232+#REF!</f>
        <v>#REF!</v>
      </c>
      <c r="P224" s="10" t="e">
        <f>#REF!+#REF!+P232+#REF!</f>
        <v>#REF!</v>
      </c>
      <c r="Q224" s="10" t="e">
        <f>#REF!+#REF!+Q232+#REF!</f>
        <v>#REF!</v>
      </c>
      <c r="R224" s="10" t="e">
        <f>#REF!+#REF!+R232+#REF!</f>
        <v>#REF!</v>
      </c>
      <c r="S224" s="10" t="e">
        <f>#REF!+#REF!+S232+#REF!</f>
        <v>#REF!</v>
      </c>
      <c r="T224" s="10" t="e">
        <f>#REF!+#REF!+T232+#REF!</f>
        <v>#REF!</v>
      </c>
      <c r="U224" s="10" t="e">
        <f>#REF!+#REF!+U232+#REF!</f>
        <v>#REF!</v>
      </c>
      <c r="V224" s="10" t="e">
        <f>#REF!+#REF!+V232+#REF!</f>
        <v>#REF!</v>
      </c>
    </row>
    <row r="225" spans="1:22" s="24" customFormat="1" ht="31.5" outlineLevel="3">
      <c r="A225" s="21" t="s">
        <v>130</v>
      </c>
      <c r="B225" s="9" t="s">
        <v>11</v>
      </c>
      <c r="C225" s="9" t="s">
        <v>236</v>
      </c>
      <c r="D225" s="9" t="s">
        <v>5</v>
      </c>
      <c r="E225" s="9"/>
      <c r="F225" s="68">
        <f>F226</f>
        <v>6757</v>
      </c>
      <c r="G225" s="95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4" customFormat="1" ht="31.5" outlineLevel="3">
      <c r="A226" s="21" t="s">
        <v>132</v>
      </c>
      <c r="B226" s="9" t="s">
        <v>11</v>
      </c>
      <c r="C226" s="9" t="s">
        <v>237</v>
      </c>
      <c r="D226" s="9" t="s">
        <v>5</v>
      </c>
      <c r="E226" s="9"/>
      <c r="F226" s="68">
        <f>F227</f>
        <v>6757</v>
      </c>
      <c r="G226" s="95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24" customFormat="1" ht="48" customHeight="1" outlineLevel="3">
      <c r="A227" s="56" t="s">
        <v>379</v>
      </c>
      <c r="B227" s="19" t="s">
        <v>11</v>
      </c>
      <c r="C227" s="19" t="s">
        <v>378</v>
      </c>
      <c r="D227" s="19" t="s">
        <v>5</v>
      </c>
      <c r="E227" s="19"/>
      <c r="F227" s="69">
        <f>F228+F230</f>
        <v>6757</v>
      </c>
      <c r="G227" s="95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4" customFormat="1" ht="15.75" outlineLevel="3">
      <c r="A228" s="5" t="s">
        <v>92</v>
      </c>
      <c r="B228" s="6" t="s">
        <v>11</v>
      </c>
      <c r="C228" s="6" t="s">
        <v>378</v>
      </c>
      <c r="D228" s="6" t="s">
        <v>93</v>
      </c>
      <c r="E228" s="6"/>
      <c r="F228" s="70">
        <f>F229</f>
        <v>6700</v>
      </c>
      <c r="G228" s="95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4" customFormat="1" ht="31.5" outlineLevel="3">
      <c r="A229" s="46" t="s">
        <v>94</v>
      </c>
      <c r="B229" s="47" t="s">
        <v>11</v>
      </c>
      <c r="C229" s="47" t="s">
        <v>378</v>
      </c>
      <c r="D229" s="47" t="s">
        <v>95</v>
      </c>
      <c r="E229" s="47"/>
      <c r="F229" s="71">
        <v>6700</v>
      </c>
      <c r="G229" s="95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4" customFormat="1" ht="15.75" outlineLevel="3">
      <c r="A230" s="5" t="s">
        <v>352</v>
      </c>
      <c r="B230" s="6" t="s">
        <v>11</v>
      </c>
      <c r="C230" s="6" t="s">
        <v>378</v>
      </c>
      <c r="D230" s="6" t="s">
        <v>351</v>
      </c>
      <c r="E230" s="6"/>
      <c r="F230" s="70">
        <f>F231</f>
        <v>57</v>
      </c>
      <c r="G230" s="95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4" customFormat="1" ht="47.25" outlineLevel="3">
      <c r="A231" s="46" t="s">
        <v>353</v>
      </c>
      <c r="B231" s="47" t="s">
        <v>11</v>
      </c>
      <c r="C231" s="47" t="s">
        <v>378</v>
      </c>
      <c r="D231" s="47" t="s">
        <v>350</v>
      </c>
      <c r="E231" s="47"/>
      <c r="F231" s="71">
        <v>57</v>
      </c>
      <c r="G231" s="95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4" customFormat="1" ht="15.75" outlineLevel="5">
      <c r="A232" s="14" t="s">
        <v>139</v>
      </c>
      <c r="B232" s="9" t="s">
        <v>11</v>
      </c>
      <c r="C232" s="9" t="s">
        <v>235</v>
      </c>
      <c r="D232" s="9" t="s">
        <v>5</v>
      </c>
      <c r="E232" s="9"/>
      <c r="F232" s="68">
        <f>F233+F239</f>
        <v>300</v>
      </c>
      <c r="G232" s="95" t="e">
        <f>#REF!</f>
        <v>#REF!</v>
      </c>
      <c r="H232" s="10" t="e">
        <f>#REF!</f>
        <v>#REF!</v>
      </c>
      <c r="I232" s="10" t="e">
        <f>#REF!</f>
        <v>#REF!</v>
      </c>
      <c r="J232" s="10" t="e">
        <f>#REF!</f>
        <v>#REF!</v>
      </c>
      <c r="K232" s="10" t="e">
        <f>#REF!</f>
        <v>#REF!</v>
      </c>
      <c r="L232" s="10" t="e">
        <f>#REF!</f>
        <v>#REF!</v>
      </c>
      <c r="M232" s="10" t="e">
        <f>#REF!</f>
        <v>#REF!</v>
      </c>
      <c r="N232" s="10" t="e">
        <f>#REF!</f>
        <v>#REF!</v>
      </c>
      <c r="O232" s="10" t="e">
        <f>#REF!</f>
        <v>#REF!</v>
      </c>
      <c r="P232" s="10" t="e">
        <f>#REF!</f>
        <v>#REF!</v>
      </c>
      <c r="Q232" s="10" t="e">
        <f>#REF!</f>
        <v>#REF!</v>
      </c>
      <c r="R232" s="10" t="e">
        <f>#REF!</f>
        <v>#REF!</v>
      </c>
      <c r="S232" s="10" t="e">
        <f>#REF!</f>
        <v>#REF!</v>
      </c>
      <c r="T232" s="10" t="e">
        <f>#REF!</f>
        <v>#REF!</v>
      </c>
      <c r="U232" s="10" t="e">
        <f>#REF!</f>
        <v>#REF!</v>
      </c>
      <c r="V232" s="10" t="e">
        <f>#REF!</f>
        <v>#REF!</v>
      </c>
    </row>
    <row r="233" spans="1:22" s="24" customFormat="1" ht="33" customHeight="1" outlineLevel="5">
      <c r="A233" s="49" t="s">
        <v>210</v>
      </c>
      <c r="B233" s="19" t="s">
        <v>11</v>
      </c>
      <c r="C233" s="19" t="s">
        <v>267</v>
      </c>
      <c r="D233" s="19" t="s">
        <v>5</v>
      </c>
      <c r="E233" s="19"/>
      <c r="F233" s="69">
        <f>F234+F237</f>
        <v>100</v>
      </c>
      <c r="G233" s="9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4" customFormat="1" ht="53.25" customHeight="1" outlineLevel="5">
      <c r="A234" s="5" t="s">
        <v>147</v>
      </c>
      <c r="B234" s="6" t="s">
        <v>11</v>
      </c>
      <c r="C234" s="6" t="s">
        <v>268</v>
      </c>
      <c r="D234" s="6" t="s">
        <v>5</v>
      </c>
      <c r="E234" s="6"/>
      <c r="F234" s="70">
        <f>F235</f>
        <v>50</v>
      </c>
      <c r="G234" s="94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4" customFormat="1" ht="15.75" outlineLevel="5">
      <c r="A235" s="46" t="s">
        <v>92</v>
      </c>
      <c r="B235" s="47" t="s">
        <v>11</v>
      </c>
      <c r="C235" s="47" t="s">
        <v>268</v>
      </c>
      <c r="D235" s="47" t="s">
        <v>93</v>
      </c>
      <c r="E235" s="47"/>
      <c r="F235" s="71">
        <f>F236</f>
        <v>50</v>
      </c>
      <c r="G235" s="9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4" customFormat="1" ht="31.5" outlineLevel="5">
      <c r="A236" s="46" t="s">
        <v>94</v>
      </c>
      <c r="B236" s="47" t="s">
        <v>11</v>
      </c>
      <c r="C236" s="47" t="s">
        <v>268</v>
      </c>
      <c r="D236" s="47" t="s">
        <v>95</v>
      </c>
      <c r="E236" s="47"/>
      <c r="F236" s="71">
        <v>50</v>
      </c>
      <c r="G236" s="9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4" customFormat="1" ht="31.5" outlineLevel="5">
      <c r="A237" s="5" t="s">
        <v>148</v>
      </c>
      <c r="B237" s="6" t="s">
        <v>11</v>
      </c>
      <c r="C237" s="6" t="s">
        <v>364</v>
      </c>
      <c r="D237" s="6" t="s">
        <v>5</v>
      </c>
      <c r="E237" s="6"/>
      <c r="F237" s="70">
        <f>F238</f>
        <v>50</v>
      </c>
      <c r="G237" s="9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4" customFormat="1" ht="94.5" outlineLevel="5">
      <c r="A238" s="79" t="s">
        <v>349</v>
      </c>
      <c r="B238" s="78" t="s">
        <v>11</v>
      </c>
      <c r="C238" s="78" t="s">
        <v>364</v>
      </c>
      <c r="D238" s="78" t="s">
        <v>341</v>
      </c>
      <c r="E238" s="78"/>
      <c r="F238" s="80">
        <v>50</v>
      </c>
      <c r="G238" s="9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4" customFormat="1" ht="31.5" outlineLevel="5">
      <c r="A239" s="49" t="s">
        <v>388</v>
      </c>
      <c r="B239" s="19" t="s">
        <v>71</v>
      </c>
      <c r="C239" s="19" t="s">
        <v>361</v>
      </c>
      <c r="D239" s="19" t="s">
        <v>5</v>
      </c>
      <c r="E239" s="47"/>
      <c r="F239" s="69">
        <f>F240</f>
        <v>200</v>
      </c>
      <c r="G239" s="9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4" customFormat="1" ht="15.75" outlineLevel="5">
      <c r="A240" s="5" t="s">
        <v>92</v>
      </c>
      <c r="B240" s="6" t="s">
        <v>71</v>
      </c>
      <c r="C240" s="6" t="s">
        <v>362</v>
      </c>
      <c r="D240" s="6" t="s">
        <v>93</v>
      </c>
      <c r="E240" s="47"/>
      <c r="F240" s="70">
        <f>F241</f>
        <v>200</v>
      </c>
      <c r="G240" s="9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4" customFormat="1" ht="31.5" outlineLevel="5">
      <c r="A241" s="51" t="s">
        <v>94</v>
      </c>
      <c r="B241" s="47" t="s">
        <v>71</v>
      </c>
      <c r="C241" s="47" t="s">
        <v>362</v>
      </c>
      <c r="D241" s="47" t="s">
        <v>95</v>
      </c>
      <c r="E241" s="47"/>
      <c r="F241" s="71">
        <v>200</v>
      </c>
      <c r="G241" s="9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4" customFormat="1" ht="18.75" outlineLevel="6">
      <c r="A242" s="16" t="s">
        <v>64</v>
      </c>
      <c r="B242" s="30" t="s">
        <v>55</v>
      </c>
      <c r="C242" s="30" t="s">
        <v>235</v>
      </c>
      <c r="D242" s="30" t="s">
        <v>5</v>
      </c>
      <c r="E242" s="30"/>
      <c r="F242" s="74">
        <f>F271+F243+F250</f>
        <v>78941.12947</v>
      </c>
      <c r="G242" s="91" t="e">
        <f>#REF!+G271</f>
        <v>#REF!</v>
      </c>
      <c r="H242" s="18" t="e">
        <f>#REF!+H271</f>
        <v>#REF!</v>
      </c>
      <c r="I242" s="18" t="e">
        <f>#REF!+I271</f>
        <v>#REF!</v>
      </c>
      <c r="J242" s="18" t="e">
        <f>#REF!+J271</f>
        <v>#REF!</v>
      </c>
      <c r="K242" s="18" t="e">
        <f>#REF!+K271</f>
        <v>#REF!</v>
      </c>
      <c r="L242" s="18" t="e">
        <f>#REF!+L271</f>
        <v>#REF!</v>
      </c>
      <c r="M242" s="18" t="e">
        <f>#REF!+M271</f>
        <v>#REF!</v>
      </c>
      <c r="N242" s="18" t="e">
        <f>#REF!+N271</f>
        <v>#REF!</v>
      </c>
      <c r="O242" s="18" t="e">
        <f>#REF!+O271</f>
        <v>#REF!</v>
      </c>
      <c r="P242" s="18" t="e">
        <f>#REF!+P271</f>
        <v>#REF!</v>
      </c>
      <c r="Q242" s="18" t="e">
        <f>#REF!+Q271</f>
        <v>#REF!</v>
      </c>
      <c r="R242" s="18" t="e">
        <f>#REF!+R271</f>
        <v>#REF!</v>
      </c>
      <c r="S242" s="18" t="e">
        <f>#REF!+S271</f>
        <v>#REF!</v>
      </c>
      <c r="T242" s="18" t="e">
        <f>#REF!+T271</f>
        <v>#REF!</v>
      </c>
      <c r="U242" s="18" t="e">
        <f>#REF!+U271</f>
        <v>#REF!</v>
      </c>
      <c r="V242" s="18" t="e">
        <f>#REF!+V271</f>
        <v>#REF!</v>
      </c>
    </row>
    <row r="243" spans="1:22" s="24" customFormat="1" ht="18.75" outlineLevel="6">
      <c r="A243" s="58" t="s">
        <v>201</v>
      </c>
      <c r="B243" s="9" t="s">
        <v>200</v>
      </c>
      <c r="C243" s="9" t="s">
        <v>235</v>
      </c>
      <c r="D243" s="9" t="s">
        <v>5</v>
      </c>
      <c r="E243" s="9"/>
      <c r="F243" s="68">
        <f>F244</f>
        <v>5200</v>
      </c>
      <c r="G243" s="91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4" customFormat="1" ht="15.75" outlineLevel="6">
      <c r="A244" s="14" t="s">
        <v>139</v>
      </c>
      <c r="B244" s="12" t="s">
        <v>200</v>
      </c>
      <c r="C244" s="12" t="s">
        <v>235</v>
      </c>
      <c r="D244" s="12" t="s">
        <v>5</v>
      </c>
      <c r="E244" s="12"/>
      <c r="F244" s="13">
        <f>F245</f>
        <v>5200</v>
      </c>
      <c r="G244" s="96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24" customFormat="1" ht="31.5" outlineLevel="6">
      <c r="A245" s="56" t="s">
        <v>390</v>
      </c>
      <c r="B245" s="54" t="s">
        <v>200</v>
      </c>
      <c r="C245" s="54" t="s">
        <v>367</v>
      </c>
      <c r="D245" s="54" t="s">
        <v>5</v>
      </c>
      <c r="E245" s="54"/>
      <c r="F245" s="55">
        <f>F246</f>
        <v>5200</v>
      </c>
      <c r="G245" s="96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24" customFormat="1" ht="33.75" customHeight="1" outlineLevel="6">
      <c r="A246" s="5" t="s">
        <v>368</v>
      </c>
      <c r="B246" s="6" t="s">
        <v>200</v>
      </c>
      <c r="C246" s="6" t="s">
        <v>366</v>
      </c>
      <c r="D246" s="6" t="s">
        <v>5</v>
      </c>
      <c r="E246" s="12"/>
      <c r="F246" s="7">
        <f>F247</f>
        <v>5200</v>
      </c>
      <c r="G246" s="96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24" customFormat="1" ht="15.75" outlineLevel="6">
      <c r="A247" s="46" t="s">
        <v>92</v>
      </c>
      <c r="B247" s="47" t="s">
        <v>200</v>
      </c>
      <c r="C247" s="47" t="s">
        <v>366</v>
      </c>
      <c r="D247" s="47" t="s">
        <v>93</v>
      </c>
      <c r="E247" s="12"/>
      <c r="F247" s="48">
        <f>F249+F248</f>
        <v>5200</v>
      </c>
      <c r="G247" s="96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24" customFormat="1" ht="31.5" outlineLevel="6">
      <c r="A248" s="46" t="s">
        <v>335</v>
      </c>
      <c r="B248" s="47" t="s">
        <v>200</v>
      </c>
      <c r="C248" s="47" t="s">
        <v>366</v>
      </c>
      <c r="D248" s="47" t="s">
        <v>336</v>
      </c>
      <c r="E248" s="12"/>
      <c r="F248" s="48">
        <v>500</v>
      </c>
      <c r="G248" s="96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24" customFormat="1" ht="31.5" outlineLevel="6">
      <c r="A249" s="46" t="s">
        <v>94</v>
      </c>
      <c r="B249" s="47" t="s">
        <v>200</v>
      </c>
      <c r="C249" s="47" t="s">
        <v>366</v>
      </c>
      <c r="D249" s="47" t="s">
        <v>95</v>
      </c>
      <c r="E249" s="12"/>
      <c r="F249" s="48">
        <v>4700</v>
      </c>
      <c r="G249" s="96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24" customFormat="1" ht="18.75" outlineLevel="6">
      <c r="A250" s="58" t="s">
        <v>224</v>
      </c>
      <c r="B250" s="9" t="s">
        <v>225</v>
      </c>
      <c r="C250" s="9" t="s">
        <v>235</v>
      </c>
      <c r="D250" s="9" t="s">
        <v>5</v>
      </c>
      <c r="E250" s="47"/>
      <c r="F250" s="68">
        <f>F251</f>
        <v>72540.4</v>
      </c>
      <c r="G250" s="91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4" customFormat="1" ht="18.75" outlineLevel="6">
      <c r="A251" s="14" t="s">
        <v>149</v>
      </c>
      <c r="B251" s="9" t="s">
        <v>225</v>
      </c>
      <c r="C251" s="9" t="s">
        <v>235</v>
      </c>
      <c r="D251" s="9" t="s">
        <v>5</v>
      </c>
      <c r="E251" s="47"/>
      <c r="F251" s="68">
        <f>F252</f>
        <v>72540.4</v>
      </c>
      <c r="G251" s="91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4" customFormat="1" ht="31.5" outlineLevel="6">
      <c r="A252" s="49" t="s">
        <v>211</v>
      </c>
      <c r="B252" s="19" t="s">
        <v>225</v>
      </c>
      <c r="C252" s="19" t="s">
        <v>269</v>
      </c>
      <c r="D252" s="19" t="s">
        <v>5</v>
      </c>
      <c r="E252" s="19"/>
      <c r="F252" s="69">
        <f>F259+F253+F262+F265+F268</f>
        <v>72540.4</v>
      </c>
      <c r="G252" s="91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4" customFormat="1" ht="47.25" outlineLevel="6">
      <c r="A253" s="5" t="s">
        <v>198</v>
      </c>
      <c r="B253" s="6" t="s">
        <v>225</v>
      </c>
      <c r="C253" s="6" t="s">
        <v>270</v>
      </c>
      <c r="D253" s="6" t="s">
        <v>5</v>
      </c>
      <c r="E253" s="6"/>
      <c r="F253" s="70">
        <f>F254+F257</f>
        <v>15500</v>
      </c>
      <c r="G253" s="91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4" customFormat="1" ht="18.75" outlineLevel="6">
      <c r="A254" s="46" t="s">
        <v>92</v>
      </c>
      <c r="B254" s="47" t="s">
        <v>225</v>
      </c>
      <c r="C254" s="47" t="s">
        <v>270</v>
      </c>
      <c r="D254" s="47" t="s">
        <v>93</v>
      </c>
      <c r="E254" s="47"/>
      <c r="F254" s="71">
        <f>F256+F255</f>
        <v>2700</v>
      </c>
      <c r="G254" s="91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4" customFormat="1" ht="31.5" outlineLevel="6">
      <c r="A255" s="46" t="s">
        <v>335</v>
      </c>
      <c r="B255" s="47" t="s">
        <v>225</v>
      </c>
      <c r="C255" s="47" t="s">
        <v>270</v>
      </c>
      <c r="D255" s="47" t="s">
        <v>336</v>
      </c>
      <c r="E255" s="47"/>
      <c r="F255" s="71">
        <v>2700</v>
      </c>
      <c r="G255" s="91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4" customFormat="1" ht="31.5" outlineLevel="6">
      <c r="A256" s="46" t="s">
        <v>94</v>
      </c>
      <c r="B256" s="47" t="s">
        <v>225</v>
      </c>
      <c r="C256" s="47" t="s">
        <v>270</v>
      </c>
      <c r="D256" s="47" t="s">
        <v>95</v>
      </c>
      <c r="E256" s="47"/>
      <c r="F256" s="71">
        <v>0</v>
      </c>
      <c r="G256" s="91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4" customFormat="1" ht="18.75" outlineLevel="6">
      <c r="A257" s="46" t="s">
        <v>352</v>
      </c>
      <c r="B257" s="47" t="s">
        <v>225</v>
      </c>
      <c r="C257" s="47" t="s">
        <v>270</v>
      </c>
      <c r="D257" s="47" t="s">
        <v>351</v>
      </c>
      <c r="E257" s="47"/>
      <c r="F257" s="71">
        <f>F258</f>
        <v>12800</v>
      </c>
      <c r="G257" s="91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4" customFormat="1" ht="34.5" customHeight="1" outlineLevel="6">
      <c r="A258" s="46" t="s">
        <v>353</v>
      </c>
      <c r="B258" s="47" t="s">
        <v>225</v>
      </c>
      <c r="C258" s="47" t="s">
        <v>270</v>
      </c>
      <c r="D258" s="47" t="s">
        <v>350</v>
      </c>
      <c r="E258" s="47"/>
      <c r="F258" s="71">
        <v>12800</v>
      </c>
      <c r="G258" s="91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4" customFormat="1" ht="32.25" customHeight="1" outlineLevel="6">
      <c r="A259" s="5" t="s">
        <v>226</v>
      </c>
      <c r="B259" s="6" t="s">
        <v>225</v>
      </c>
      <c r="C259" s="6" t="s">
        <v>271</v>
      </c>
      <c r="D259" s="6" t="s">
        <v>5</v>
      </c>
      <c r="E259" s="6"/>
      <c r="F259" s="70">
        <f>F260</f>
        <v>1000</v>
      </c>
      <c r="G259" s="91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4" customFormat="1" ht="18.75" outlineLevel="6">
      <c r="A260" s="46" t="s">
        <v>92</v>
      </c>
      <c r="B260" s="47" t="s">
        <v>225</v>
      </c>
      <c r="C260" s="47" t="s">
        <v>271</v>
      </c>
      <c r="D260" s="47" t="s">
        <v>93</v>
      </c>
      <c r="E260" s="47"/>
      <c r="F260" s="71">
        <f>F261</f>
        <v>1000</v>
      </c>
      <c r="G260" s="9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4" customFormat="1" ht="31.5" outlineLevel="6">
      <c r="A261" s="46" t="s">
        <v>94</v>
      </c>
      <c r="B261" s="47" t="s">
        <v>225</v>
      </c>
      <c r="C261" s="47" t="s">
        <v>271</v>
      </c>
      <c r="D261" s="47" t="s">
        <v>95</v>
      </c>
      <c r="E261" s="47"/>
      <c r="F261" s="71">
        <v>1000</v>
      </c>
      <c r="G261" s="9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4" customFormat="1" ht="47.25" outlineLevel="6">
      <c r="A262" s="5" t="s">
        <v>405</v>
      </c>
      <c r="B262" s="6" t="s">
        <v>225</v>
      </c>
      <c r="C262" s="6" t="s">
        <v>406</v>
      </c>
      <c r="D262" s="6" t="s">
        <v>5</v>
      </c>
      <c r="E262" s="6"/>
      <c r="F262" s="70">
        <f>F263</f>
        <v>3162.4</v>
      </c>
      <c r="G262" s="9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4" customFormat="1" ht="18.75" outlineLevel="6">
      <c r="A263" s="46" t="s">
        <v>92</v>
      </c>
      <c r="B263" s="47" t="s">
        <v>225</v>
      </c>
      <c r="C263" s="47" t="s">
        <v>406</v>
      </c>
      <c r="D263" s="47" t="s">
        <v>93</v>
      </c>
      <c r="E263" s="47"/>
      <c r="F263" s="71">
        <f>F264</f>
        <v>3162.4</v>
      </c>
      <c r="G263" s="9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4" customFormat="1" ht="31.5" outlineLevel="6">
      <c r="A264" s="46" t="s">
        <v>335</v>
      </c>
      <c r="B264" s="47" t="s">
        <v>225</v>
      </c>
      <c r="C264" s="47" t="s">
        <v>406</v>
      </c>
      <c r="D264" s="47" t="s">
        <v>336</v>
      </c>
      <c r="E264" s="47"/>
      <c r="F264" s="71">
        <v>3162.4</v>
      </c>
      <c r="G264" s="9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50.25" customHeight="1" outlineLevel="6">
      <c r="A265" s="5" t="s">
        <v>407</v>
      </c>
      <c r="B265" s="6" t="s">
        <v>225</v>
      </c>
      <c r="C265" s="6" t="s">
        <v>408</v>
      </c>
      <c r="D265" s="6" t="s">
        <v>5</v>
      </c>
      <c r="E265" s="6"/>
      <c r="F265" s="70">
        <f>F266</f>
        <v>48900</v>
      </c>
      <c r="G265" s="9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18.75" outlineLevel="6">
      <c r="A266" s="46" t="s">
        <v>352</v>
      </c>
      <c r="B266" s="47" t="s">
        <v>225</v>
      </c>
      <c r="C266" s="47" t="s">
        <v>408</v>
      </c>
      <c r="D266" s="47" t="s">
        <v>351</v>
      </c>
      <c r="E266" s="47"/>
      <c r="F266" s="71">
        <f>F267</f>
        <v>48900</v>
      </c>
      <c r="G266" s="9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34.5" customHeight="1" outlineLevel="6">
      <c r="A267" s="46" t="s">
        <v>353</v>
      </c>
      <c r="B267" s="47" t="s">
        <v>225</v>
      </c>
      <c r="C267" s="47" t="s">
        <v>408</v>
      </c>
      <c r="D267" s="47" t="s">
        <v>350</v>
      </c>
      <c r="E267" s="47"/>
      <c r="F267" s="71">
        <v>48900</v>
      </c>
      <c r="G267" s="9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18.75" outlineLevel="6">
      <c r="A268" s="5" t="s">
        <v>410</v>
      </c>
      <c r="B268" s="6" t="s">
        <v>225</v>
      </c>
      <c r="C268" s="6" t="s">
        <v>409</v>
      </c>
      <c r="D268" s="6" t="s">
        <v>5</v>
      </c>
      <c r="E268" s="6"/>
      <c r="F268" s="70">
        <f>F269</f>
        <v>3978</v>
      </c>
      <c r="G268" s="9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18.75" outlineLevel="6">
      <c r="A269" s="79" t="s">
        <v>121</v>
      </c>
      <c r="B269" s="47" t="s">
        <v>225</v>
      </c>
      <c r="C269" s="47" t="s">
        <v>409</v>
      </c>
      <c r="D269" s="47" t="s">
        <v>119</v>
      </c>
      <c r="E269" s="47"/>
      <c r="F269" s="71">
        <f>F270</f>
        <v>3978</v>
      </c>
      <c r="G269" s="9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4" customFormat="1" ht="31.5" outlineLevel="6">
      <c r="A270" s="46" t="s">
        <v>122</v>
      </c>
      <c r="B270" s="47" t="s">
        <v>225</v>
      </c>
      <c r="C270" s="47" t="s">
        <v>409</v>
      </c>
      <c r="D270" s="47" t="s">
        <v>120</v>
      </c>
      <c r="E270" s="47"/>
      <c r="F270" s="71">
        <v>3978</v>
      </c>
      <c r="G270" s="9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4" customFormat="1" ht="17.25" customHeight="1" outlineLevel="3">
      <c r="A271" s="8" t="s">
        <v>36</v>
      </c>
      <c r="B271" s="9" t="s">
        <v>12</v>
      </c>
      <c r="C271" s="9" t="s">
        <v>235</v>
      </c>
      <c r="D271" s="9" t="s">
        <v>5</v>
      </c>
      <c r="E271" s="9"/>
      <c r="F271" s="102">
        <f>+F272</f>
        <v>1200.72947</v>
      </c>
      <c r="G271" s="95" t="e">
        <f>#REF!+#REF!</f>
        <v>#REF!</v>
      </c>
      <c r="H271" s="10" t="e">
        <f>#REF!+#REF!</f>
        <v>#REF!</v>
      </c>
      <c r="I271" s="10" t="e">
        <f>#REF!+#REF!</f>
        <v>#REF!</v>
      </c>
      <c r="J271" s="10" t="e">
        <f>#REF!+#REF!</f>
        <v>#REF!</v>
      </c>
      <c r="K271" s="10" t="e">
        <f>#REF!+#REF!</f>
        <v>#REF!</v>
      </c>
      <c r="L271" s="10" t="e">
        <f>#REF!+#REF!</f>
        <v>#REF!</v>
      </c>
      <c r="M271" s="10" t="e">
        <f>#REF!+#REF!</f>
        <v>#REF!</v>
      </c>
      <c r="N271" s="10" t="e">
        <f>#REF!+#REF!</f>
        <v>#REF!</v>
      </c>
      <c r="O271" s="10" t="e">
        <f>#REF!+#REF!</f>
        <v>#REF!</v>
      </c>
      <c r="P271" s="10" t="e">
        <f>#REF!+#REF!</f>
        <v>#REF!</v>
      </c>
      <c r="Q271" s="10" t="e">
        <f>#REF!+#REF!</f>
        <v>#REF!</v>
      </c>
      <c r="R271" s="10" t="e">
        <f>#REF!+#REF!</f>
        <v>#REF!</v>
      </c>
      <c r="S271" s="10" t="e">
        <f>#REF!+#REF!</f>
        <v>#REF!</v>
      </c>
      <c r="T271" s="10" t="e">
        <f>#REF!+#REF!</f>
        <v>#REF!</v>
      </c>
      <c r="U271" s="10" t="e">
        <f>#REF!+#REF!</f>
        <v>#REF!</v>
      </c>
      <c r="V271" s="10" t="e">
        <f>#REF!+#REF!</f>
        <v>#REF!</v>
      </c>
    </row>
    <row r="272" spans="1:22" s="24" customFormat="1" ht="17.25" customHeight="1" outlineLevel="3">
      <c r="A272" s="21" t="s">
        <v>130</v>
      </c>
      <c r="B272" s="9" t="s">
        <v>12</v>
      </c>
      <c r="C272" s="9" t="s">
        <v>236</v>
      </c>
      <c r="D272" s="9" t="s">
        <v>5</v>
      </c>
      <c r="E272" s="9"/>
      <c r="F272" s="68">
        <f>F273</f>
        <v>1200.72947</v>
      </c>
      <c r="G272" s="95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4" customFormat="1" ht="17.25" customHeight="1" outlineLevel="3">
      <c r="A273" s="21" t="s">
        <v>132</v>
      </c>
      <c r="B273" s="9" t="s">
        <v>12</v>
      </c>
      <c r="C273" s="9" t="s">
        <v>237</v>
      </c>
      <c r="D273" s="9" t="s">
        <v>5</v>
      </c>
      <c r="E273" s="9"/>
      <c r="F273" s="68">
        <f>F274+F280</f>
        <v>1200.72947</v>
      </c>
      <c r="G273" s="95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24" customFormat="1" ht="50.25" customHeight="1" outlineLevel="3">
      <c r="A274" s="56" t="s">
        <v>181</v>
      </c>
      <c r="B274" s="19" t="s">
        <v>12</v>
      </c>
      <c r="C274" s="19" t="s">
        <v>272</v>
      </c>
      <c r="D274" s="19" t="s">
        <v>5</v>
      </c>
      <c r="E274" s="19"/>
      <c r="F274" s="103">
        <f>F275+F278</f>
        <v>0.72947</v>
      </c>
      <c r="G274" s="95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24" customFormat="1" ht="18" customHeight="1" outlineLevel="3">
      <c r="A275" s="5" t="s">
        <v>91</v>
      </c>
      <c r="B275" s="6" t="s">
        <v>12</v>
      </c>
      <c r="C275" s="6" t="s">
        <v>272</v>
      </c>
      <c r="D275" s="6" t="s">
        <v>90</v>
      </c>
      <c r="E275" s="6"/>
      <c r="F275" s="70">
        <f>F276+F277</f>
        <v>0.61</v>
      </c>
      <c r="G275" s="95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24" customFormat="1" ht="17.25" customHeight="1" outlineLevel="3">
      <c r="A276" s="46" t="s">
        <v>228</v>
      </c>
      <c r="B276" s="47" t="s">
        <v>12</v>
      </c>
      <c r="C276" s="47" t="s">
        <v>272</v>
      </c>
      <c r="D276" s="47" t="s">
        <v>88</v>
      </c>
      <c r="E276" s="47"/>
      <c r="F276" s="71">
        <v>0.47</v>
      </c>
      <c r="G276" s="95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4" customFormat="1" ht="50.25" customHeight="1" outlineLevel="3">
      <c r="A277" s="46" t="s">
        <v>229</v>
      </c>
      <c r="B277" s="47" t="s">
        <v>12</v>
      </c>
      <c r="C277" s="47" t="s">
        <v>272</v>
      </c>
      <c r="D277" s="47" t="s">
        <v>230</v>
      </c>
      <c r="E277" s="47"/>
      <c r="F277" s="71">
        <v>0.14</v>
      </c>
      <c r="G277" s="95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4" customFormat="1" ht="17.25" customHeight="1" outlineLevel="3">
      <c r="A278" s="5" t="s">
        <v>92</v>
      </c>
      <c r="B278" s="6" t="s">
        <v>12</v>
      </c>
      <c r="C278" s="6" t="s">
        <v>272</v>
      </c>
      <c r="D278" s="6" t="s">
        <v>93</v>
      </c>
      <c r="E278" s="6"/>
      <c r="F278" s="70">
        <f>F279</f>
        <v>0.11947</v>
      </c>
      <c r="G278" s="95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4" customFormat="1" ht="17.25" customHeight="1" outlineLevel="3">
      <c r="A279" s="46" t="s">
        <v>94</v>
      </c>
      <c r="B279" s="47" t="s">
        <v>12</v>
      </c>
      <c r="C279" s="47" t="s">
        <v>272</v>
      </c>
      <c r="D279" s="47" t="s">
        <v>95</v>
      </c>
      <c r="E279" s="47"/>
      <c r="F279" s="71">
        <v>0.11947</v>
      </c>
      <c r="G279" s="95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4" customFormat="1" ht="17.25" customHeight="1" outlineLevel="3">
      <c r="A280" s="49" t="s">
        <v>199</v>
      </c>
      <c r="B280" s="19" t="s">
        <v>12</v>
      </c>
      <c r="C280" s="19" t="s">
        <v>273</v>
      </c>
      <c r="D280" s="19" t="s">
        <v>5</v>
      </c>
      <c r="E280" s="19"/>
      <c r="F280" s="20">
        <f>F281</f>
        <v>1200</v>
      </c>
      <c r="G280" s="95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4" customFormat="1" ht="17.25" customHeight="1" outlineLevel="3">
      <c r="A281" s="5" t="s">
        <v>92</v>
      </c>
      <c r="B281" s="6" t="s">
        <v>12</v>
      </c>
      <c r="C281" s="6" t="s">
        <v>273</v>
      </c>
      <c r="D281" s="6" t="s">
        <v>93</v>
      </c>
      <c r="E281" s="6"/>
      <c r="F281" s="7">
        <f>F282</f>
        <v>1200</v>
      </c>
      <c r="G281" s="95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4" customFormat="1" ht="17.25" customHeight="1" outlineLevel="3">
      <c r="A282" s="46" t="s">
        <v>94</v>
      </c>
      <c r="B282" s="47" t="s">
        <v>12</v>
      </c>
      <c r="C282" s="47" t="s">
        <v>273</v>
      </c>
      <c r="D282" s="47" t="s">
        <v>95</v>
      </c>
      <c r="E282" s="47"/>
      <c r="F282" s="48">
        <v>1200</v>
      </c>
      <c r="G282" s="95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4" customFormat="1" ht="18.75" outlineLevel="6">
      <c r="A283" s="16" t="s">
        <v>54</v>
      </c>
      <c r="B283" s="17" t="s">
        <v>53</v>
      </c>
      <c r="C283" s="17" t="s">
        <v>235</v>
      </c>
      <c r="D283" s="17" t="s">
        <v>5</v>
      </c>
      <c r="E283" s="17"/>
      <c r="F283" s="67">
        <f>F284+F311+F348+F364+F369+F380</f>
        <v>610657.69904</v>
      </c>
      <c r="G283" s="91" t="e">
        <f aca="true" t="shared" si="27" ref="G283:V283">G289+G311+G369+G380</f>
        <v>#REF!</v>
      </c>
      <c r="H283" s="18" t="e">
        <f t="shared" si="27"/>
        <v>#REF!</v>
      </c>
      <c r="I283" s="18" t="e">
        <f t="shared" si="27"/>
        <v>#REF!</v>
      </c>
      <c r="J283" s="18" t="e">
        <f t="shared" si="27"/>
        <v>#REF!</v>
      </c>
      <c r="K283" s="18" t="e">
        <f t="shared" si="27"/>
        <v>#REF!</v>
      </c>
      <c r="L283" s="18" t="e">
        <f t="shared" si="27"/>
        <v>#REF!</v>
      </c>
      <c r="M283" s="18" t="e">
        <f t="shared" si="27"/>
        <v>#REF!</v>
      </c>
      <c r="N283" s="18" t="e">
        <f t="shared" si="27"/>
        <v>#REF!</v>
      </c>
      <c r="O283" s="18" t="e">
        <f t="shared" si="27"/>
        <v>#REF!</v>
      </c>
      <c r="P283" s="18" t="e">
        <f t="shared" si="27"/>
        <v>#REF!</v>
      </c>
      <c r="Q283" s="18" t="e">
        <f t="shared" si="27"/>
        <v>#REF!</v>
      </c>
      <c r="R283" s="18" t="e">
        <f t="shared" si="27"/>
        <v>#REF!</v>
      </c>
      <c r="S283" s="18" t="e">
        <f t="shared" si="27"/>
        <v>#REF!</v>
      </c>
      <c r="T283" s="18" t="e">
        <f t="shared" si="27"/>
        <v>#REF!</v>
      </c>
      <c r="U283" s="18" t="e">
        <f t="shared" si="27"/>
        <v>#REF!</v>
      </c>
      <c r="V283" s="18" t="e">
        <f t="shared" si="27"/>
        <v>#REF!</v>
      </c>
    </row>
    <row r="284" spans="1:22" s="24" customFormat="1" ht="18.75" outlineLevel="6">
      <c r="A284" s="16" t="s">
        <v>44</v>
      </c>
      <c r="B284" s="17" t="s">
        <v>20</v>
      </c>
      <c r="C284" s="17" t="s">
        <v>235</v>
      </c>
      <c r="D284" s="17" t="s">
        <v>5</v>
      </c>
      <c r="E284" s="17"/>
      <c r="F284" s="67">
        <f>F289+F285</f>
        <v>130334.5872</v>
      </c>
      <c r="G284" s="91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24" customFormat="1" ht="31.5" outlineLevel="6">
      <c r="A285" s="21" t="s">
        <v>130</v>
      </c>
      <c r="B285" s="9" t="s">
        <v>20</v>
      </c>
      <c r="C285" s="9" t="s">
        <v>236</v>
      </c>
      <c r="D285" s="9" t="s">
        <v>5</v>
      </c>
      <c r="E285" s="9"/>
      <c r="F285" s="68">
        <f>F286</f>
        <v>4352</v>
      </c>
      <c r="G285" s="91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24" customFormat="1" ht="31.5" outlineLevel="6">
      <c r="A286" s="21" t="s">
        <v>132</v>
      </c>
      <c r="B286" s="9" t="s">
        <v>20</v>
      </c>
      <c r="C286" s="9" t="s">
        <v>237</v>
      </c>
      <c r="D286" s="9" t="s">
        <v>5</v>
      </c>
      <c r="E286" s="9"/>
      <c r="F286" s="68">
        <f>F287</f>
        <v>4352</v>
      </c>
      <c r="G286" s="91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24" customFormat="1" ht="31.5" outlineLevel="6">
      <c r="A287" s="49" t="s">
        <v>356</v>
      </c>
      <c r="B287" s="19" t="s">
        <v>20</v>
      </c>
      <c r="C287" s="19" t="s">
        <v>384</v>
      </c>
      <c r="D287" s="19" t="s">
        <v>5</v>
      </c>
      <c r="E287" s="19"/>
      <c r="F287" s="69">
        <f>F288</f>
        <v>4352</v>
      </c>
      <c r="G287" s="91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24" customFormat="1" ht="18.75" outlineLevel="6">
      <c r="A288" s="5" t="s">
        <v>84</v>
      </c>
      <c r="B288" s="6" t="s">
        <v>20</v>
      </c>
      <c r="C288" s="6" t="s">
        <v>384</v>
      </c>
      <c r="D288" s="6" t="s">
        <v>85</v>
      </c>
      <c r="E288" s="6"/>
      <c r="F288" s="70">
        <v>4352</v>
      </c>
      <c r="G288" s="91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4" customFormat="1" ht="15.75" outlineLevel="6">
      <c r="A289" s="58" t="s">
        <v>212</v>
      </c>
      <c r="B289" s="9" t="s">
        <v>20</v>
      </c>
      <c r="C289" s="9" t="s">
        <v>274</v>
      </c>
      <c r="D289" s="9" t="s">
        <v>5</v>
      </c>
      <c r="E289" s="9"/>
      <c r="F289" s="68">
        <f>F290+F303+F307</f>
        <v>125982.5872</v>
      </c>
      <c r="G289" s="95">
        <f aca="true" t="shared" si="28" ref="G289:V289">G290</f>
        <v>0</v>
      </c>
      <c r="H289" s="10">
        <f t="shared" si="28"/>
        <v>0</v>
      </c>
      <c r="I289" s="10">
        <f t="shared" si="28"/>
        <v>0</v>
      </c>
      <c r="J289" s="10">
        <f t="shared" si="28"/>
        <v>0</v>
      </c>
      <c r="K289" s="10">
        <f t="shared" si="28"/>
        <v>0</v>
      </c>
      <c r="L289" s="10">
        <f t="shared" si="28"/>
        <v>0</v>
      </c>
      <c r="M289" s="10">
        <f t="shared" si="28"/>
        <v>0</v>
      </c>
      <c r="N289" s="10">
        <f t="shared" si="28"/>
        <v>0</v>
      </c>
      <c r="O289" s="10">
        <f t="shared" si="28"/>
        <v>0</v>
      </c>
      <c r="P289" s="10">
        <f t="shared" si="28"/>
        <v>0</v>
      </c>
      <c r="Q289" s="10">
        <f t="shared" si="28"/>
        <v>0</v>
      </c>
      <c r="R289" s="10">
        <f t="shared" si="28"/>
        <v>0</v>
      </c>
      <c r="S289" s="10">
        <f t="shared" si="28"/>
        <v>0</v>
      </c>
      <c r="T289" s="10">
        <f t="shared" si="28"/>
        <v>0</v>
      </c>
      <c r="U289" s="10">
        <f t="shared" si="28"/>
        <v>0</v>
      </c>
      <c r="V289" s="10">
        <f t="shared" si="28"/>
        <v>0</v>
      </c>
    </row>
    <row r="290" spans="1:22" s="24" customFormat="1" ht="19.5" customHeight="1" outlineLevel="6">
      <c r="A290" s="58" t="s">
        <v>150</v>
      </c>
      <c r="B290" s="12" t="s">
        <v>20</v>
      </c>
      <c r="C290" s="12" t="s">
        <v>275</v>
      </c>
      <c r="D290" s="12" t="s">
        <v>5</v>
      </c>
      <c r="E290" s="12"/>
      <c r="F290" s="72">
        <f>F291+F294+F297+F300</f>
        <v>125982.5872</v>
      </c>
      <c r="G290" s="93">
        <f aca="true" t="shared" si="29" ref="G290:V290">G291</f>
        <v>0</v>
      </c>
      <c r="H290" s="13">
        <f t="shared" si="29"/>
        <v>0</v>
      </c>
      <c r="I290" s="13">
        <f t="shared" si="29"/>
        <v>0</v>
      </c>
      <c r="J290" s="13">
        <f t="shared" si="29"/>
        <v>0</v>
      </c>
      <c r="K290" s="13">
        <f t="shared" si="29"/>
        <v>0</v>
      </c>
      <c r="L290" s="13">
        <f t="shared" si="29"/>
        <v>0</v>
      </c>
      <c r="M290" s="13">
        <f t="shared" si="29"/>
        <v>0</v>
      </c>
      <c r="N290" s="13">
        <f t="shared" si="29"/>
        <v>0</v>
      </c>
      <c r="O290" s="13">
        <f t="shared" si="29"/>
        <v>0</v>
      </c>
      <c r="P290" s="13">
        <f t="shared" si="29"/>
        <v>0</v>
      </c>
      <c r="Q290" s="13">
        <f t="shared" si="29"/>
        <v>0</v>
      </c>
      <c r="R290" s="13">
        <f t="shared" si="29"/>
        <v>0</v>
      </c>
      <c r="S290" s="13">
        <f t="shared" si="29"/>
        <v>0</v>
      </c>
      <c r="T290" s="13">
        <f t="shared" si="29"/>
        <v>0</v>
      </c>
      <c r="U290" s="13">
        <f t="shared" si="29"/>
        <v>0</v>
      </c>
      <c r="V290" s="13">
        <f t="shared" si="29"/>
        <v>0</v>
      </c>
    </row>
    <row r="291" spans="1:22" s="24" customFormat="1" ht="31.5" outlineLevel="6">
      <c r="A291" s="49" t="s">
        <v>151</v>
      </c>
      <c r="B291" s="19" t="s">
        <v>20</v>
      </c>
      <c r="C291" s="19" t="s">
        <v>276</v>
      </c>
      <c r="D291" s="19" t="s">
        <v>5</v>
      </c>
      <c r="E291" s="19"/>
      <c r="F291" s="69">
        <f>F292</f>
        <v>36910</v>
      </c>
      <c r="G291" s="94">
        <f aca="true" t="shared" si="30" ref="G291:V291">G293</f>
        <v>0</v>
      </c>
      <c r="H291" s="7">
        <f t="shared" si="30"/>
        <v>0</v>
      </c>
      <c r="I291" s="7">
        <f t="shared" si="30"/>
        <v>0</v>
      </c>
      <c r="J291" s="7">
        <f t="shared" si="30"/>
        <v>0</v>
      </c>
      <c r="K291" s="7">
        <f t="shared" si="30"/>
        <v>0</v>
      </c>
      <c r="L291" s="7">
        <f t="shared" si="30"/>
        <v>0</v>
      </c>
      <c r="M291" s="7">
        <f t="shared" si="30"/>
        <v>0</v>
      </c>
      <c r="N291" s="7">
        <f t="shared" si="30"/>
        <v>0</v>
      </c>
      <c r="O291" s="7">
        <f t="shared" si="30"/>
        <v>0</v>
      </c>
      <c r="P291" s="7">
        <f t="shared" si="30"/>
        <v>0</v>
      </c>
      <c r="Q291" s="7">
        <f t="shared" si="30"/>
        <v>0</v>
      </c>
      <c r="R291" s="7">
        <f t="shared" si="30"/>
        <v>0</v>
      </c>
      <c r="S291" s="7">
        <f t="shared" si="30"/>
        <v>0</v>
      </c>
      <c r="T291" s="7">
        <f t="shared" si="30"/>
        <v>0</v>
      </c>
      <c r="U291" s="7">
        <f t="shared" si="30"/>
        <v>0</v>
      </c>
      <c r="V291" s="7">
        <f t="shared" si="30"/>
        <v>0</v>
      </c>
    </row>
    <row r="292" spans="1:22" s="24" customFormat="1" ht="15.75" outlineLevel="6">
      <c r="A292" s="5" t="s">
        <v>115</v>
      </c>
      <c r="B292" s="6" t="s">
        <v>20</v>
      </c>
      <c r="C292" s="6" t="s">
        <v>276</v>
      </c>
      <c r="D292" s="6" t="s">
        <v>116</v>
      </c>
      <c r="E292" s="6"/>
      <c r="F292" s="70">
        <f>F293</f>
        <v>36910</v>
      </c>
      <c r="G292" s="94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4" customFormat="1" ht="47.25" outlineLevel="6">
      <c r="A293" s="51" t="s">
        <v>190</v>
      </c>
      <c r="B293" s="47" t="s">
        <v>20</v>
      </c>
      <c r="C293" s="47" t="s">
        <v>276</v>
      </c>
      <c r="D293" s="47" t="s">
        <v>83</v>
      </c>
      <c r="E293" s="47"/>
      <c r="F293" s="71">
        <v>36910</v>
      </c>
      <c r="G293" s="94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4" customFormat="1" ht="63" outlineLevel="6">
      <c r="A294" s="56" t="s">
        <v>153</v>
      </c>
      <c r="B294" s="19" t="s">
        <v>20</v>
      </c>
      <c r="C294" s="19" t="s">
        <v>277</v>
      </c>
      <c r="D294" s="19" t="s">
        <v>5</v>
      </c>
      <c r="E294" s="19"/>
      <c r="F294" s="69">
        <f>F295</f>
        <v>86703</v>
      </c>
      <c r="G294" s="94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4" customFormat="1" ht="15.75" outlineLevel="6">
      <c r="A295" s="5" t="s">
        <v>115</v>
      </c>
      <c r="B295" s="6" t="s">
        <v>20</v>
      </c>
      <c r="C295" s="6" t="s">
        <v>277</v>
      </c>
      <c r="D295" s="6" t="s">
        <v>116</v>
      </c>
      <c r="E295" s="6"/>
      <c r="F295" s="70">
        <f>F296</f>
        <v>86703</v>
      </c>
      <c r="G295" s="94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4" customFormat="1" ht="47.25" outlineLevel="6">
      <c r="A296" s="51" t="s">
        <v>190</v>
      </c>
      <c r="B296" s="47" t="s">
        <v>20</v>
      </c>
      <c r="C296" s="47" t="s">
        <v>277</v>
      </c>
      <c r="D296" s="47" t="s">
        <v>83</v>
      </c>
      <c r="E296" s="47"/>
      <c r="F296" s="71">
        <v>86703</v>
      </c>
      <c r="G296" s="94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4" customFormat="1" ht="31.5" outlineLevel="6">
      <c r="A297" s="56" t="s">
        <v>155</v>
      </c>
      <c r="B297" s="19" t="s">
        <v>20</v>
      </c>
      <c r="C297" s="19" t="s">
        <v>278</v>
      </c>
      <c r="D297" s="19" t="s">
        <v>5</v>
      </c>
      <c r="E297" s="19"/>
      <c r="F297" s="69">
        <f>F298</f>
        <v>1000</v>
      </c>
      <c r="G297" s="94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4" customFormat="1" ht="15.75" outlineLevel="6">
      <c r="A298" s="5" t="s">
        <v>115</v>
      </c>
      <c r="B298" s="6" t="s">
        <v>20</v>
      </c>
      <c r="C298" s="6" t="s">
        <v>278</v>
      </c>
      <c r="D298" s="6" t="s">
        <v>116</v>
      </c>
      <c r="E298" s="6"/>
      <c r="F298" s="70">
        <f>F299</f>
        <v>1000</v>
      </c>
      <c r="G298" s="94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4" customFormat="1" ht="15.75" outlineLevel="6">
      <c r="A299" s="51" t="s">
        <v>84</v>
      </c>
      <c r="B299" s="47" t="s">
        <v>20</v>
      </c>
      <c r="C299" s="47" t="s">
        <v>278</v>
      </c>
      <c r="D299" s="47" t="s">
        <v>85</v>
      </c>
      <c r="E299" s="47"/>
      <c r="F299" s="71">
        <v>1000</v>
      </c>
      <c r="G299" s="94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4" customFormat="1" ht="47.25" outlineLevel="6">
      <c r="A300" s="106" t="s">
        <v>399</v>
      </c>
      <c r="B300" s="19" t="s">
        <v>20</v>
      </c>
      <c r="C300" s="19" t="s">
        <v>400</v>
      </c>
      <c r="D300" s="19" t="s">
        <v>5</v>
      </c>
      <c r="E300" s="19"/>
      <c r="F300" s="69">
        <f>F301</f>
        <v>1369.5872</v>
      </c>
      <c r="G300" s="9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4" customFormat="1" ht="15.75" outlineLevel="6">
      <c r="A301" s="5" t="s">
        <v>115</v>
      </c>
      <c r="B301" s="6" t="s">
        <v>20</v>
      </c>
      <c r="C301" s="6" t="s">
        <v>400</v>
      </c>
      <c r="D301" s="6" t="s">
        <v>116</v>
      </c>
      <c r="E301" s="6"/>
      <c r="F301" s="70">
        <f>F302</f>
        <v>1369.5872</v>
      </c>
      <c r="G301" s="94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4" customFormat="1" ht="15.75" outlineLevel="6">
      <c r="A302" s="101" t="s">
        <v>84</v>
      </c>
      <c r="B302" s="47" t="s">
        <v>20</v>
      </c>
      <c r="C302" s="47" t="s">
        <v>400</v>
      </c>
      <c r="D302" s="47" t="s">
        <v>85</v>
      </c>
      <c r="E302" s="47"/>
      <c r="F302" s="71">
        <v>1369.5872</v>
      </c>
      <c r="G302" s="94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4" customFormat="1" ht="31.5" outlineLevel="6">
      <c r="A303" s="21" t="s">
        <v>213</v>
      </c>
      <c r="B303" s="9" t="s">
        <v>20</v>
      </c>
      <c r="C303" s="9" t="s">
        <v>279</v>
      </c>
      <c r="D303" s="9" t="s">
        <v>5</v>
      </c>
      <c r="E303" s="9"/>
      <c r="F303" s="68">
        <f>F304</f>
        <v>0</v>
      </c>
      <c r="G303" s="94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4" customFormat="1" ht="31.5" outlineLevel="6">
      <c r="A304" s="56" t="s">
        <v>152</v>
      </c>
      <c r="B304" s="19" t="s">
        <v>20</v>
      </c>
      <c r="C304" s="19" t="s">
        <v>280</v>
      </c>
      <c r="D304" s="19" t="s">
        <v>5</v>
      </c>
      <c r="E304" s="19"/>
      <c r="F304" s="69">
        <f>F305</f>
        <v>0</v>
      </c>
      <c r="G304" s="94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4" customFormat="1" ht="15.75" outlineLevel="6">
      <c r="A305" s="5" t="s">
        <v>115</v>
      </c>
      <c r="B305" s="6" t="s">
        <v>20</v>
      </c>
      <c r="C305" s="6" t="s">
        <v>280</v>
      </c>
      <c r="D305" s="6" t="s">
        <v>116</v>
      </c>
      <c r="E305" s="6"/>
      <c r="F305" s="70">
        <f>F306</f>
        <v>0</v>
      </c>
      <c r="G305" s="94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4" customFormat="1" ht="15.75" outlineLevel="6">
      <c r="A306" s="51" t="s">
        <v>84</v>
      </c>
      <c r="B306" s="47" t="s">
        <v>20</v>
      </c>
      <c r="C306" s="47" t="s">
        <v>280</v>
      </c>
      <c r="D306" s="47" t="s">
        <v>85</v>
      </c>
      <c r="E306" s="47"/>
      <c r="F306" s="71">
        <v>0</v>
      </c>
      <c r="G306" s="94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4" customFormat="1" ht="15.75" outlineLevel="6">
      <c r="A307" s="21" t="s">
        <v>343</v>
      </c>
      <c r="B307" s="9" t="s">
        <v>20</v>
      </c>
      <c r="C307" s="9" t="s">
        <v>345</v>
      </c>
      <c r="D307" s="9" t="s">
        <v>5</v>
      </c>
      <c r="E307" s="9"/>
      <c r="F307" s="68">
        <f>F308</f>
        <v>0</v>
      </c>
      <c r="G307" s="94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4" customFormat="1" ht="15.75" outlineLevel="6">
      <c r="A308" s="56" t="s">
        <v>344</v>
      </c>
      <c r="B308" s="19" t="s">
        <v>20</v>
      </c>
      <c r="C308" s="19" t="s">
        <v>354</v>
      </c>
      <c r="D308" s="19" t="s">
        <v>5</v>
      </c>
      <c r="E308" s="19"/>
      <c r="F308" s="69">
        <f>F309</f>
        <v>0</v>
      </c>
      <c r="G308" s="9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4" customFormat="1" ht="15.75" outlineLevel="6">
      <c r="A309" s="5" t="s">
        <v>115</v>
      </c>
      <c r="B309" s="6" t="s">
        <v>20</v>
      </c>
      <c r="C309" s="6" t="s">
        <v>354</v>
      </c>
      <c r="D309" s="6" t="s">
        <v>116</v>
      </c>
      <c r="E309" s="6"/>
      <c r="F309" s="70">
        <f>F310</f>
        <v>0</v>
      </c>
      <c r="G309" s="9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4" customFormat="1" ht="15.75" outlineLevel="6">
      <c r="A310" s="51" t="s">
        <v>84</v>
      </c>
      <c r="B310" s="47" t="s">
        <v>20</v>
      </c>
      <c r="C310" s="47" t="s">
        <v>354</v>
      </c>
      <c r="D310" s="47" t="s">
        <v>85</v>
      </c>
      <c r="E310" s="47"/>
      <c r="F310" s="71">
        <v>0</v>
      </c>
      <c r="G310" s="9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4" customFormat="1" ht="15.75" outlineLevel="6">
      <c r="A311" s="59" t="s">
        <v>43</v>
      </c>
      <c r="B311" s="30" t="s">
        <v>21</v>
      </c>
      <c r="C311" s="30" t="s">
        <v>235</v>
      </c>
      <c r="D311" s="30" t="s">
        <v>5</v>
      </c>
      <c r="E311" s="30"/>
      <c r="F311" s="74">
        <f>F312+F316+F345</f>
        <v>421475.01184</v>
      </c>
      <c r="G311" s="95" t="e">
        <f>G317+#REF!+G359+#REF!+#REF!+#REF!+#REF!</f>
        <v>#REF!</v>
      </c>
      <c r="H311" s="10" t="e">
        <f>H317+#REF!+H359+#REF!+#REF!+#REF!+#REF!</f>
        <v>#REF!</v>
      </c>
      <c r="I311" s="10" t="e">
        <f>I317+#REF!+I359+#REF!+#REF!+#REF!+#REF!</f>
        <v>#REF!</v>
      </c>
      <c r="J311" s="10" t="e">
        <f>J317+#REF!+J359+#REF!+#REF!+#REF!+#REF!</f>
        <v>#REF!</v>
      </c>
      <c r="K311" s="10" t="e">
        <f>K317+#REF!+K359+#REF!+#REF!+#REF!+#REF!</f>
        <v>#REF!</v>
      </c>
      <c r="L311" s="10" t="e">
        <f>L317+#REF!+L359+#REF!+#REF!+#REF!+#REF!</f>
        <v>#REF!</v>
      </c>
      <c r="M311" s="10" t="e">
        <f>M317+#REF!+M359+#REF!+#REF!+#REF!+#REF!</f>
        <v>#REF!</v>
      </c>
      <c r="N311" s="10" t="e">
        <f>N317+#REF!+N359+#REF!+#REF!+#REF!+#REF!</f>
        <v>#REF!</v>
      </c>
      <c r="O311" s="10" t="e">
        <f>O317+#REF!+O359+#REF!+#REF!+#REF!+#REF!</f>
        <v>#REF!</v>
      </c>
      <c r="P311" s="10" t="e">
        <f>P317+#REF!+P359+#REF!+#REF!+#REF!+#REF!</f>
        <v>#REF!</v>
      </c>
      <c r="Q311" s="10" t="e">
        <f>Q317+#REF!+Q359+#REF!+#REF!+#REF!+#REF!</f>
        <v>#REF!</v>
      </c>
      <c r="R311" s="10" t="e">
        <f>R317+#REF!+R359+#REF!+#REF!+#REF!+#REF!</f>
        <v>#REF!</v>
      </c>
      <c r="S311" s="10" t="e">
        <f>S317+#REF!+S359+#REF!+#REF!+#REF!+#REF!</f>
        <v>#REF!</v>
      </c>
      <c r="T311" s="10" t="e">
        <f>T317+#REF!+T359+#REF!+#REF!+#REF!+#REF!</f>
        <v>#REF!</v>
      </c>
      <c r="U311" s="10" t="e">
        <f>U317+#REF!+U359+#REF!+#REF!+#REF!+#REF!</f>
        <v>#REF!</v>
      </c>
      <c r="V311" s="10" t="e">
        <f>V317+#REF!+V359+#REF!+#REF!+#REF!+#REF!</f>
        <v>#REF!</v>
      </c>
    </row>
    <row r="312" spans="1:22" s="24" customFormat="1" ht="31.5" outlineLevel="6">
      <c r="A312" s="21" t="s">
        <v>130</v>
      </c>
      <c r="B312" s="9" t="s">
        <v>21</v>
      </c>
      <c r="C312" s="9" t="s">
        <v>236</v>
      </c>
      <c r="D312" s="9" t="s">
        <v>5</v>
      </c>
      <c r="E312" s="9"/>
      <c r="F312" s="68">
        <f>F313</f>
        <v>10000</v>
      </c>
      <c r="G312" s="95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s="24" customFormat="1" ht="31.5" outlineLevel="6">
      <c r="A313" s="21" t="s">
        <v>132</v>
      </c>
      <c r="B313" s="9" t="s">
        <v>21</v>
      </c>
      <c r="C313" s="9" t="s">
        <v>237</v>
      </c>
      <c r="D313" s="9" t="s">
        <v>5</v>
      </c>
      <c r="E313" s="9"/>
      <c r="F313" s="68">
        <f>F314</f>
        <v>10000</v>
      </c>
      <c r="G313" s="95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s="24" customFormat="1" ht="18.75" customHeight="1" outlineLevel="6">
      <c r="A314" s="49" t="s">
        <v>356</v>
      </c>
      <c r="B314" s="19" t="s">
        <v>21</v>
      </c>
      <c r="C314" s="19" t="s">
        <v>384</v>
      </c>
      <c r="D314" s="19" t="s">
        <v>5</v>
      </c>
      <c r="E314" s="19"/>
      <c r="F314" s="69">
        <f>F315</f>
        <v>10000</v>
      </c>
      <c r="G314" s="95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s="24" customFormat="1" ht="15.75" outlineLevel="6">
      <c r="A315" s="5" t="s">
        <v>84</v>
      </c>
      <c r="B315" s="6" t="s">
        <v>21</v>
      </c>
      <c r="C315" s="6" t="s">
        <v>384</v>
      </c>
      <c r="D315" s="6" t="s">
        <v>85</v>
      </c>
      <c r="E315" s="6"/>
      <c r="F315" s="70">
        <v>10000</v>
      </c>
      <c r="G315" s="95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s="24" customFormat="1" ht="15.75" outlineLevel="6">
      <c r="A316" s="58" t="s">
        <v>212</v>
      </c>
      <c r="B316" s="9" t="s">
        <v>21</v>
      </c>
      <c r="C316" s="9" t="s">
        <v>274</v>
      </c>
      <c r="D316" s="9" t="s">
        <v>5</v>
      </c>
      <c r="E316" s="9"/>
      <c r="F316" s="68">
        <f>F317</f>
        <v>411455.01184</v>
      </c>
      <c r="G316" s="95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s="24" customFormat="1" ht="15.75" outlineLevel="6">
      <c r="A317" s="22" t="s">
        <v>154</v>
      </c>
      <c r="B317" s="12" t="s">
        <v>21</v>
      </c>
      <c r="C317" s="12" t="s">
        <v>281</v>
      </c>
      <c r="D317" s="12" t="s">
        <v>5</v>
      </c>
      <c r="E317" s="12"/>
      <c r="F317" s="85">
        <f>F318+F321+F324+F339+F342+F327+F330+F333+F336</f>
        <v>411455.01184</v>
      </c>
      <c r="G317" s="93" t="e">
        <f>#REF!</f>
        <v>#REF!</v>
      </c>
      <c r="H317" s="13" t="e">
        <f>#REF!</f>
        <v>#REF!</v>
      </c>
      <c r="I317" s="13" t="e">
        <f>#REF!</f>
        <v>#REF!</v>
      </c>
      <c r="J317" s="13" t="e">
        <f>#REF!</f>
        <v>#REF!</v>
      </c>
      <c r="K317" s="13" t="e">
        <f>#REF!</f>
        <v>#REF!</v>
      </c>
      <c r="L317" s="13" t="e">
        <f>#REF!</f>
        <v>#REF!</v>
      </c>
      <c r="M317" s="13" t="e">
        <f>#REF!</f>
        <v>#REF!</v>
      </c>
      <c r="N317" s="13" t="e">
        <f>#REF!</f>
        <v>#REF!</v>
      </c>
      <c r="O317" s="13" t="e">
        <f>#REF!</f>
        <v>#REF!</v>
      </c>
      <c r="P317" s="13" t="e">
        <f>#REF!</f>
        <v>#REF!</v>
      </c>
      <c r="Q317" s="13" t="e">
        <f>#REF!</f>
        <v>#REF!</v>
      </c>
      <c r="R317" s="13" t="e">
        <f>#REF!</f>
        <v>#REF!</v>
      </c>
      <c r="S317" s="13" t="e">
        <f>#REF!</f>
        <v>#REF!</v>
      </c>
      <c r="T317" s="13" t="e">
        <f>#REF!</f>
        <v>#REF!</v>
      </c>
      <c r="U317" s="13" t="e">
        <f>#REF!</f>
        <v>#REF!</v>
      </c>
      <c r="V317" s="13" t="e">
        <f>#REF!</f>
        <v>#REF!</v>
      </c>
    </row>
    <row r="318" spans="1:22" s="24" customFormat="1" ht="31.5" outlineLevel="6">
      <c r="A318" s="49" t="s">
        <v>151</v>
      </c>
      <c r="B318" s="19" t="s">
        <v>21</v>
      </c>
      <c r="C318" s="19" t="s">
        <v>282</v>
      </c>
      <c r="D318" s="19" t="s">
        <v>5</v>
      </c>
      <c r="E318" s="19"/>
      <c r="F318" s="81">
        <f>F319</f>
        <v>88840</v>
      </c>
      <c r="G318" s="9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4" customFormat="1" ht="15.75" outlineLevel="6">
      <c r="A319" s="5" t="s">
        <v>115</v>
      </c>
      <c r="B319" s="6" t="s">
        <v>21</v>
      </c>
      <c r="C319" s="6" t="s">
        <v>282</v>
      </c>
      <c r="D319" s="6" t="s">
        <v>116</v>
      </c>
      <c r="E319" s="6"/>
      <c r="F319" s="82">
        <f>F320</f>
        <v>88840</v>
      </c>
      <c r="G319" s="9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4" customFormat="1" ht="47.25" outlineLevel="6">
      <c r="A320" s="51" t="s">
        <v>190</v>
      </c>
      <c r="B320" s="47" t="s">
        <v>21</v>
      </c>
      <c r="C320" s="47" t="s">
        <v>282</v>
      </c>
      <c r="D320" s="47" t="s">
        <v>83</v>
      </c>
      <c r="E320" s="47"/>
      <c r="F320" s="83">
        <v>88840</v>
      </c>
      <c r="G320" s="9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4" customFormat="1" ht="31.5" outlineLevel="6">
      <c r="A321" s="56" t="s">
        <v>187</v>
      </c>
      <c r="B321" s="19" t="s">
        <v>21</v>
      </c>
      <c r="C321" s="19" t="s">
        <v>319</v>
      </c>
      <c r="D321" s="19" t="s">
        <v>5</v>
      </c>
      <c r="E321" s="19"/>
      <c r="F321" s="81">
        <f>F322</f>
        <v>3600</v>
      </c>
      <c r="G321" s="9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4" customFormat="1" ht="15.75" outlineLevel="6">
      <c r="A322" s="5" t="s">
        <v>115</v>
      </c>
      <c r="B322" s="6" t="s">
        <v>21</v>
      </c>
      <c r="C322" s="6" t="s">
        <v>319</v>
      </c>
      <c r="D322" s="6" t="s">
        <v>116</v>
      </c>
      <c r="E322" s="6"/>
      <c r="F322" s="82">
        <f>F323</f>
        <v>3600</v>
      </c>
      <c r="G322" s="9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4" customFormat="1" ht="15.75" outlineLevel="6">
      <c r="A323" s="51" t="s">
        <v>84</v>
      </c>
      <c r="B323" s="47" t="s">
        <v>21</v>
      </c>
      <c r="C323" s="47" t="s">
        <v>319</v>
      </c>
      <c r="D323" s="47" t="s">
        <v>85</v>
      </c>
      <c r="E323" s="47"/>
      <c r="F323" s="83">
        <f>2000+1600</f>
        <v>3600</v>
      </c>
      <c r="G323" s="9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4" customFormat="1" ht="51" customHeight="1" outlineLevel="6">
      <c r="A324" s="52" t="s">
        <v>156</v>
      </c>
      <c r="B324" s="54" t="s">
        <v>21</v>
      </c>
      <c r="C324" s="54" t="s">
        <v>283</v>
      </c>
      <c r="D324" s="54" t="s">
        <v>5</v>
      </c>
      <c r="E324" s="54"/>
      <c r="F324" s="84">
        <f>F325</f>
        <v>291581</v>
      </c>
      <c r="G324" s="9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4" customFormat="1" ht="15.75" outlineLevel="6">
      <c r="A325" s="5" t="s">
        <v>115</v>
      </c>
      <c r="B325" s="6" t="s">
        <v>21</v>
      </c>
      <c r="C325" s="6" t="s">
        <v>283</v>
      </c>
      <c r="D325" s="6" t="s">
        <v>116</v>
      </c>
      <c r="E325" s="6"/>
      <c r="F325" s="82">
        <f>F326</f>
        <v>291581</v>
      </c>
      <c r="G325" s="9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4" customFormat="1" ht="47.25" outlineLevel="6">
      <c r="A326" s="51" t="s">
        <v>190</v>
      </c>
      <c r="B326" s="47" t="s">
        <v>21</v>
      </c>
      <c r="C326" s="47" t="s">
        <v>283</v>
      </c>
      <c r="D326" s="47" t="s">
        <v>83</v>
      </c>
      <c r="E326" s="47"/>
      <c r="F326" s="83">
        <v>291581</v>
      </c>
      <c r="G326" s="9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4" customFormat="1" ht="47.25" outlineLevel="6">
      <c r="A327" s="52" t="s">
        <v>391</v>
      </c>
      <c r="B327" s="54" t="s">
        <v>21</v>
      </c>
      <c r="C327" s="54" t="s">
        <v>392</v>
      </c>
      <c r="D327" s="54" t="s">
        <v>5</v>
      </c>
      <c r="E327" s="54"/>
      <c r="F327" s="84">
        <f>F328</f>
        <v>3200</v>
      </c>
      <c r="G327" s="9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4" customFormat="1" ht="15.75" outlineLevel="6">
      <c r="A328" s="5" t="s">
        <v>115</v>
      </c>
      <c r="B328" s="6" t="s">
        <v>21</v>
      </c>
      <c r="C328" s="6" t="s">
        <v>392</v>
      </c>
      <c r="D328" s="6" t="s">
        <v>116</v>
      </c>
      <c r="E328" s="6"/>
      <c r="F328" s="82">
        <f>F329</f>
        <v>3200</v>
      </c>
      <c r="G328" s="9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4" customFormat="1" ht="47.25" outlineLevel="6">
      <c r="A329" s="51" t="s">
        <v>190</v>
      </c>
      <c r="B329" s="47" t="s">
        <v>21</v>
      </c>
      <c r="C329" s="47" t="s">
        <v>392</v>
      </c>
      <c r="D329" s="47" t="s">
        <v>83</v>
      </c>
      <c r="E329" s="47"/>
      <c r="F329" s="83">
        <v>3200</v>
      </c>
      <c r="G329" s="9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47.25" outlineLevel="6">
      <c r="A330" s="52" t="s">
        <v>393</v>
      </c>
      <c r="B330" s="54" t="s">
        <v>21</v>
      </c>
      <c r="C330" s="54" t="s">
        <v>394</v>
      </c>
      <c r="D330" s="54" t="s">
        <v>5</v>
      </c>
      <c r="E330" s="54"/>
      <c r="F330" s="84">
        <f>F331</f>
        <v>17985.202</v>
      </c>
      <c r="G330" s="9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4" customFormat="1" ht="15.75" outlineLevel="6">
      <c r="A331" s="5" t="s">
        <v>115</v>
      </c>
      <c r="B331" s="6" t="s">
        <v>21</v>
      </c>
      <c r="C331" s="6" t="s">
        <v>394</v>
      </c>
      <c r="D331" s="6" t="s">
        <v>116</v>
      </c>
      <c r="E331" s="6"/>
      <c r="F331" s="82">
        <f>F332</f>
        <v>17985.202</v>
      </c>
      <c r="G331" s="9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4" customFormat="1" ht="47.25" outlineLevel="6">
      <c r="A332" s="51" t="s">
        <v>190</v>
      </c>
      <c r="B332" s="47" t="s">
        <v>21</v>
      </c>
      <c r="C332" s="47" t="s">
        <v>394</v>
      </c>
      <c r="D332" s="47" t="s">
        <v>83</v>
      </c>
      <c r="E332" s="47"/>
      <c r="F332" s="83">
        <v>17985.202</v>
      </c>
      <c r="G332" s="9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4" customFormat="1" ht="47.25" outlineLevel="6">
      <c r="A333" s="56" t="s">
        <v>402</v>
      </c>
      <c r="B333" s="19" t="s">
        <v>21</v>
      </c>
      <c r="C333" s="19" t="s">
        <v>401</v>
      </c>
      <c r="D333" s="19" t="s">
        <v>5</v>
      </c>
      <c r="E333" s="19"/>
      <c r="F333" s="81">
        <f>F334</f>
        <v>4050</v>
      </c>
      <c r="G333" s="9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4" customFormat="1" ht="15.75" outlineLevel="6">
      <c r="A334" s="5" t="s">
        <v>115</v>
      </c>
      <c r="B334" s="6" t="s">
        <v>21</v>
      </c>
      <c r="C334" s="6" t="s">
        <v>401</v>
      </c>
      <c r="D334" s="6" t="s">
        <v>116</v>
      </c>
      <c r="E334" s="6"/>
      <c r="F334" s="82">
        <f>F335</f>
        <v>4050</v>
      </c>
      <c r="G334" s="9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4" customFormat="1" ht="15.75" outlineLevel="6">
      <c r="A335" s="101" t="s">
        <v>84</v>
      </c>
      <c r="B335" s="47" t="s">
        <v>21</v>
      </c>
      <c r="C335" s="47" t="s">
        <v>401</v>
      </c>
      <c r="D335" s="47" t="s">
        <v>85</v>
      </c>
      <c r="E335" s="47"/>
      <c r="F335" s="83">
        <v>4050</v>
      </c>
      <c r="G335" s="9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4" customFormat="1" ht="47.25" outlineLevel="6">
      <c r="A336" s="56" t="s">
        <v>403</v>
      </c>
      <c r="B336" s="19" t="s">
        <v>21</v>
      </c>
      <c r="C336" s="19">
        <v>3100050970</v>
      </c>
      <c r="D336" s="19" t="s">
        <v>5</v>
      </c>
      <c r="E336" s="19"/>
      <c r="F336" s="81">
        <f>F337</f>
        <v>557.24264</v>
      </c>
      <c r="G336" s="9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4" customFormat="1" ht="15.75" outlineLevel="6">
      <c r="A337" s="5" t="s">
        <v>115</v>
      </c>
      <c r="B337" s="6" t="s">
        <v>21</v>
      </c>
      <c r="C337" s="6">
        <v>3100050970</v>
      </c>
      <c r="D337" s="6" t="s">
        <v>116</v>
      </c>
      <c r="E337" s="6"/>
      <c r="F337" s="82">
        <f>F338</f>
        <v>557.24264</v>
      </c>
      <c r="G337" s="9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4" customFormat="1" ht="15.75" outlineLevel="6">
      <c r="A338" s="101" t="s">
        <v>84</v>
      </c>
      <c r="B338" s="47" t="s">
        <v>21</v>
      </c>
      <c r="C338" s="47">
        <v>3100050970</v>
      </c>
      <c r="D338" s="47" t="s">
        <v>85</v>
      </c>
      <c r="E338" s="47"/>
      <c r="F338" s="83">
        <v>557.24264</v>
      </c>
      <c r="G338" s="9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4" customFormat="1" ht="47.25" outlineLevel="6">
      <c r="A339" s="56" t="s">
        <v>380</v>
      </c>
      <c r="B339" s="19" t="s">
        <v>21</v>
      </c>
      <c r="C339" s="19" t="s">
        <v>381</v>
      </c>
      <c r="D339" s="19" t="s">
        <v>5</v>
      </c>
      <c r="E339" s="19"/>
      <c r="F339" s="81">
        <f>F340</f>
        <v>1641.5672</v>
      </c>
      <c r="G339" s="9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4" customFormat="1" ht="15.75" outlineLevel="6">
      <c r="A340" s="5" t="s">
        <v>115</v>
      </c>
      <c r="B340" s="6" t="s">
        <v>21</v>
      </c>
      <c r="C340" s="6" t="s">
        <v>381</v>
      </c>
      <c r="D340" s="6" t="s">
        <v>116</v>
      </c>
      <c r="E340" s="6"/>
      <c r="F340" s="82">
        <f>F341</f>
        <v>1641.5672</v>
      </c>
      <c r="G340" s="9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4" customFormat="1" ht="15.75" outlineLevel="6">
      <c r="A341" s="101" t="s">
        <v>84</v>
      </c>
      <c r="B341" s="47" t="s">
        <v>21</v>
      </c>
      <c r="C341" s="47" t="s">
        <v>381</v>
      </c>
      <c r="D341" s="47" t="s">
        <v>85</v>
      </c>
      <c r="E341" s="47"/>
      <c r="F341" s="83">
        <v>1641.5672</v>
      </c>
      <c r="G341" s="9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4" customFormat="1" ht="47.25" customHeight="1" outlineLevel="6">
      <c r="A342" s="56" t="s">
        <v>372</v>
      </c>
      <c r="B342" s="19" t="s">
        <v>21</v>
      </c>
      <c r="C342" s="19" t="s">
        <v>371</v>
      </c>
      <c r="D342" s="19" t="s">
        <v>5</v>
      </c>
      <c r="E342" s="19"/>
      <c r="F342" s="81">
        <f>F343</f>
        <v>0</v>
      </c>
      <c r="G342" s="9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4" customFormat="1" ht="15.75" outlineLevel="6">
      <c r="A343" s="5" t="s">
        <v>115</v>
      </c>
      <c r="B343" s="6" t="s">
        <v>21</v>
      </c>
      <c r="C343" s="6" t="s">
        <v>371</v>
      </c>
      <c r="D343" s="6" t="s">
        <v>116</v>
      </c>
      <c r="E343" s="6"/>
      <c r="F343" s="82">
        <f>F344</f>
        <v>0</v>
      </c>
      <c r="G343" s="9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4" customFormat="1" ht="15.75" outlineLevel="6">
      <c r="A344" s="51" t="s">
        <v>84</v>
      </c>
      <c r="B344" s="47" t="s">
        <v>21</v>
      </c>
      <c r="C344" s="47" t="s">
        <v>371</v>
      </c>
      <c r="D344" s="47" t="s">
        <v>85</v>
      </c>
      <c r="E344" s="47"/>
      <c r="F344" s="83"/>
      <c r="G344" s="9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4" customFormat="1" ht="31.5" outlineLevel="6">
      <c r="A345" s="58" t="s">
        <v>386</v>
      </c>
      <c r="B345" s="9" t="s">
        <v>21</v>
      </c>
      <c r="C345" s="9" t="s">
        <v>337</v>
      </c>
      <c r="D345" s="9" t="s">
        <v>5</v>
      </c>
      <c r="E345" s="9"/>
      <c r="F345" s="77">
        <f>F346</f>
        <v>20</v>
      </c>
      <c r="G345" s="9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4" customFormat="1" ht="18.75" outlineLevel="6">
      <c r="A346" s="5" t="s">
        <v>115</v>
      </c>
      <c r="B346" s="6" t="s">
        <v>21</v>
      </c>
      <c r="C346" s="6" t="s">
        <v>339</v>
      </c>
      <c r="D346" s="6" t="s">
        <v>116</v>
      </c>
      <c r="E346" s="60"/>
      <c r="F346" s="75">
        <f>F347</f>
        <v>20</v>
      </c>
      <c r="G346" s="9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4" customFormat="1" ht="18.75" outlineLevel="6">
      <c r="A347" s="51" t="s">
        <v>84</v>
      </c>
      <c r="B347" s="47" t="s">
        <v>21</v>
      </c>
      <c r="C347" s="47" t="s">
        <v>339</v>
      </c>
      <c r="D347" s="47" t="s">
        <v>85</v>
      </c>
      <c r="E347" s="61"/>
      <c r="F347" s="76">
        <v>20</v>
      </c>
      <c r="G347" s="9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15.75" outlineLevel="6">
      <c r="A348" s="59" t="s">
        <v>357</v>
      </c>
      <c r="B348" s="30" t="s">
        <v>358</v>
      </c>
      <c r="C348" s="30" t="s">
        <v>235</v>
      </c>
      <c r="D348" s="30" t="s">
        <v>5</v>
      </c>
      <c r="E348" s="30"/>
      <c r="F348" s="74">
        <f>F349+F353+F359</f>
        <v>37459</v>
      </c>
      <c r="G348" s="9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4" customFormat="1" ht="31.5" outlineLevel="6">
      <c r="A349" s="21" t="s">
        <v>130</v>
      </c>
      <c r="B349" s="9" t="s">
        <v>358</v>
      </c>
      <c r="C349" s="9" t="s">
        <v>236</v>
      </c>
      <c r="D349" s="9" t="s">
        <v>5</v>
      </c>
      <c r="E349" s="9"/>
      <c r="F349" s="68">
        <f>F350</f>
        <v>500</v>
      </c>
      <c r="G349" s="95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s="24" customFormat="1" ht="31.5" outlineLevel="6">
      <c r="A350" s="21" t="s">
        <v>132</v>
      </c>
      <c r="B350" s="9" t="s">
        <v>358</v>
      </c>
      <c r="C350" s="9" t="s">
        <v>237</v>
      </c>
      <c r="D350" s="9" t="s">
        <v>5</v>
      </c>
      <c r="E350" s="9"/>
      <c r="F350" s="68">
        <f>F351</f>
        <v>500</v>
      </c>
      <c r="G350" s="95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s="24" customFormat="1" ht="18.75" customHeight="1" outlineLevel="6">
      <c r="A351" s="49" t="s">
        <v>356</v>
      </c>
      <c r="B351" s="19" t="s">
        <v>358</v>
      </c>
      <c r="C351" s="19" t="s">
        <v>355</v>
      </c>
      <c r="D351" s="19" t="s">
        <v>5</v>
      </c>
      <c r="E351" s="19"/>
      <c r="F351" s="69">
        <f>F352</f>
        <v>500</v>
      </c>
      <c r="G351" s="95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s="24" customFormat="1" ht="15.75" outlineLevel="6">
      <c r="A352" s="5" t="s">
        <v>84</v>
      </c>
      <c r="B352" s="6" t="s">
        <v>358</v>
      </c>
      <c r="C352" s="6" t="s">
        <v>355</v>
      </c>
      <c r="D352" s="6" t="s">
        <v>85</v>
      </c>
      <c r="E352" s="6"/>
      <c r="F352" s="70">
        <v>500</v>
      </c>
      <c r="G352" s="95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s="24" customFormat="1" ht="15.75" outlineLevel="6">
      <c r="A353" s="58" t="s">
        <v>212</v>
      </c>
      <c r="B353" s="9" t="s">
        <v>358</v>
      </c>
      <c r="C353" s="9" t="s">
        <v>274</v>
      </c>
      <c r="D353" s="9" t="s">
        <v>5</v>
      </c>
      <c r="E353" s="9"/>
      <c r="F353" s="68">
        <f>F354</f>
        <v>24053</v>
      </c>
      <c r="G353" s="95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4" customFormat="1" ht="31.5" outlineLevel="6">
      <c r="A354" s="14" t="s">
        <v>179</v>
      </c>
      <c r="B354" s="9" t="s">
        <v>358</v>
      </c>
      <c r="C354" s="9" t="s">
        <v>284</v>
      </c>
      <c r="D354" s="9" t="s">
        <v>5</v>
      </c>
      <c r="E354" s="9"/>
      <c r="F354" s="86">
        <f>F355</f>
        <v>24053</v>
      </c>
      <c r="G354" s="9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4" customFormat="1" ht="31.5" outlineLevel="6">
      <c r="A355" s="49" t="s">
        <v>180</v>
      </c>
      <c r="B355" s="19" t="s">
        <v>358</v>
      </c>
      <c r="C355" s="19" t="s">
        <v>285</v>
      </c>
      <c r="D355" s="19" t="s">
        <v>5</v>
      </c>
      <c r="E355" s="19"/>
      <c r="F355" s="81">
        <f>F356</f>
        <v>24053</v>
      </c>
      <c r="G355" s="9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15.75" outlineLevel="6">
      <c r="A356" s="5" t="s">
        <v>115</v>
      </c>
      <c r="B356" s="6" t="s">
        <v>358</v>
      </c>
      <c r="C356" s="6" t="s">
        <v>285</v>
      </c>
      <c r="D356" s="6" t="s">
        <v>116</v>
      </c>
      <c r="E356" s="6"/>
      <c r="F356" s="82">
        <f>F357+F358</f>
        <v>24053</v>
      </c>
      <c r="G356" s="9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47.25" outlineLevel="6">
      <c r="A357" s="51" t="s">
        <v>190</v>
      </c>
      <c r="B357" s="47" t="s">
        <v>358</v>
      </c>
      <c r="C357" s="47" t="s">
        <v>285</v>
      </c>
      <c r="D357" s="47" t="s">
        <v>83</v>
      </c>
      <c r="E357" s="47"/>
      <c r="F357" s="83">
        <v>24053</v>
      </c>
      <c r="G357" s="9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4" customFormat="1" ht="15.75" outlineLevel="6">
      <c r="A358" s="51" t="s">
        <v>84</v>
      </c>
      <c r="B358" s="47" t="s">
        <v>358</v>
      </c>
      <c r="C358" s="47" t="s">
        <v>322</v>
      </c>
      <c r="D358" s="47" t="s">
        <v>85</v>
      </c>
      <c r="E358" s="47"/>
      <c r="F358" s="83">
        <v>0</v>
      </c>
      <c r="G358" s="9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4" customFormat="1" ht="31.5" outlineLevel="6">
      <c r="A359" s="58" t="s">
        <v>191</v>
      </c>
      <c r="B359" s="9" t="s">
        <v>358</v>
      </c>
      <c r="C359" s="9" t="s">
        <v>286</v>
      </c>
      <c r="D359" s="9" t="s">
        <v>5</v>
      </c>
      <c r="E359" s="9"/>
      <c r="F359" s="86">
        <f>F360</f>
        <v>12906</v>
      </c>
      <c r="G359" s="93" t="e">
        <f aca="true" t="shared" si="31" ref="G359:V359">G360</f>
        <v>#REF!</v>
      </c>
      <c r="H359" s="13" t="e">
        <f t="shared" si="31"/>
        <v>#REF!</v>
      </c>
      <c r="I359" s="13" t="e">
        <f t="shared" si="31"/>
        <v>#REF!</v>
      </c>
      <c r="J359" s="13" t="e">
        <f t="shared" si="31"/>
        <v>#REF!</v>
      </c>
      <c r="K359" s="13" t="e">
        <f t="shared" si="31"/>
        <v>#REF!</v>
      </c>
      <c r="L359" s="13" t="e">
        <f t="shared" si="31"/>
        <v>#REF!</v>
      </c>
      <c r="M359" s="13" t="e">
        <f t="shared" si="31"/>
        <v>#REF!</v>
      </c>
      <c r="N359" s="13" t="e">
        <f t="shared" si="31"/>
        <v>#REF!</v>
      </c>
      <c r="O359" s="13" t="e">
        <f t="shared" si="31"/>
        <v>#REF!</v>
      </c>
      <c r="P359" s="13" t="e">
        <f t="shared" si="31"/>
        <v>#REF!</v>
      </c>
      <c r="Q359" s="13" t="e">
        <f t="shared" si="31"/>
        <v>#REF!</v>
      </c>
      <c r="R359" s="13" t="e">
        <f t="shared" si="31"/>
        <v>#REF!</v>
      </c>
      <c r="S359" s="13" t="e">
        <f t="shared" si="31"/>
        <v>#REF!</v>
      </c>
      <c r="T359" s="13" t="e">
        <f t="shared" si="31"/>
        <v>#REF!</v>
      </c>
      <c r="U359" s="13" t="e">
        <f t="shared" si="31"/>
        <v>#REF!</v>
      </c>
      <c r="V359" s="13" t="e">
        <f t="shared" si="31"/>
        <v>#REF!</v>
      </c>
    </row>
    <row r="360" spans="1:22" s="24" customFormat="1" ht="31.5" outlineLevel="6">
      <c r="A360" s="56" t="s">
        <v>151</v>
      </c>
      <c r="B360" s="19" t="s">
        <v>358</v>
      </c>
      <c r="C360" s="19" t="s">
        <v>287</v>
      </c>
      <c r="D360" s="19" t="s">
        <v>5</v>
      </c>
      <c r="E360" s="62"/>
      <c r="F360" s="81">
        <f>F361</f>
        <v>12906</v>
      </c>
      <c r="G360" s="94" t="e">
        <f>#REF!</f>
        <v>#REF!</v>
      </c>
      <c r="H360" s="7" t="e">
        <f>#REF!</f>
        <v>#REF!</v>
      </c>
      <c r="I360" s="7" t="e">
        <f>#REF!</f>
        <v>#REF!</v>
      </c>
      <c r="J360" s="7" t="e">
        <f>#REF!</f>
        <v>#REF!</v>
      </c>
      <c r="K360" s="7" t="e">
        <f>#REF!</f>
        <v>#REF!</v>
      </c>
      <c r="L360" s="7" t="e">
        <f>#REF!</f>
        <v>#REF!</v>
      </c>
      <c r="M360" s="7" t="e">
        <f>#REF!</f>
        <v>#REF!</v>
      </c>
      <c r="N360" s="7" t="e">
        <f>#REF!</f>
        <v>#REF!</v>
      </c>
      <c r="O360" s="7" t="e">
        <f>#REF!</f>
        <v>#REF!</v>
      </c>
      <c r="P360" s="7" t="e">
        <f>#REF!</f>
        <v>#REF!</v>
      </c>
      <c r="Q360" s="7" t="e">
        <f>#REF!</f>
        <v>#REF!</v>
      </c>
      <c r="R360" s="7" t="e">
        <f>#REF!</f>
        <v>#REF!</v>
      </c>
      <c r="S360" s="7" t="e">
        <f>#REF!</f>
        <v>#REF!</v>
      </c>
      <c r="T360" s="7" t="e">
        <f>#REF!</f>
        <v>#REF!</v>
      </c>
      <c r="U360" s="7" t="e">
        <f>#REF!</f>
        <v>#REF!</v>
      </c>
      <c r="V360" s="7" t="e">
        <f>#REF!</f>
        <v>#REF!</v>
      </c>
    </row>
    <row r="361" spans="1:22" s="24" customFormat="1" ht="18.75" outlineLevel="6">
      <c r="A361" s="5" t="s">
        <v>115</v>
      </c>
      <c r="B361" s="6" t="s">
        <v>358</v>
      </c>
      <c r="C361" s="6" t="s">
        <v>287</v>
      </c>
      <c r="D361" s="6" t="s">
        <v>340</v>
      </c>
      <c r="E361" s="60"/>
      <c r="F361" s="82">
        <f>F362+F363</f>
        <v>12906</v>
      </c>
      <c r="G361" s="9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4" customFormat="1" ht="47.25" outlineLevel="6">
      <c r="A362" s="51" t="s">
        <v>190</v>
      </c>
      <c r="B362" s="47" t="s">
        <v>358</v>
      </c>
      <c r="C362" s="47" t="s">
        <v>287</v>
      </c>
      <c r="D362" s="47" t="s">
        <v>83</v>
      </c>
      <c r="E362" s="61"/>
      <c r="F362" s="83">
        <v>12906</v>
      </c>
      <c r="G362" s="9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4" customFormat="1" ht="18.75" outlineLevel="6">
      <c r="A363" s="51" t="s">
        <v>84</v>
      </c>
      <c r="B363" s="47" t="s">
        <v>358</v>
      </c>
      <c r="C363" s="47" t="s">
        <v>321</v>
      </c>
      <c r="D363" s="47" t="s">
        <v>85</v>
      </c>
      <c r="E363" s="61"/>
      <c r="F363" s="83">
        <v>0</v>
      </c>
      <c r="G363" s="9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31.5" outlineLevel="6">
      <c r="A364" s="59" t="s">
        <v>67</v>
      </c>
      <c r="B364" s="30" t="s">
        <v>66</v>
      </c>
      <c r="C364" s="30" t="s">
        <v>235</v>
      </c>
      <c r="D364" s="30" t="s">
        <v>5</v>
      </c>
      <c r="E364" s="30"/>
      <c r="F364" s="57">
        <f>F365</f>
        <v>31.5</v>
      </c>
      <c r="G364" s="9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15.75" outlineLevel="6">
      <c r="A365" s="8" t="s">
        <v>214</v>
      </c>
      <c r="B365" s="9" t="s">
        <v>66</v>
      </c>
      <c r="C365" s="9" t="s">
        <v>288</v>
      </c>
      <c r="D365" s="9" t="s">
        <v>5</v>
      </c>
      <c r="E365" s="9"/>
      <c r="F365" s="10">
        <f>F366</f>
        <v>31.5</v>
      </c>
      <c r="G365" s="9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34.5" customHeight="1" outlineLevel="6">
      <c r="A366" s="56" t="s">
        <v>157</v>
      </c>
      <c r="B366" s="19" t="s">
        <v>66</v>
      </c>
      <c r="C366" s="19" t="s">
        <v>289</v>
      </c>
      <c r="D366" s="19" t="s">
        <v>5</v>
      </c>
      <c r="E366" s="19"/>
      <c r="F366" s="20">
        <f>F367</f>
        <v>31.5</v>
      </c>
      <c r="G366" s="9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15.75" outlineLevel="6">
      <c r="A367" s="5" t="s">
        <v>92</v>
      </c>
      <c r="B367" s="6" t="s">
        <v>66</v>
      </c>
      <c r="C367" s="6" t="s">
        <v>289</v>
      </c>
      <c r="D367" s="6" t="s">
        <v>93</v>
      </c>
      <c r="E367" s="6"/>
      <c r="F367" s="7">
        <f>F368</f>
        <v>31.5</v>
      </c>
      <c r="G367" s="9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4" customFormat="1" ht="31.5" outlineLevel="6">
      <c r="A368" s="46" t="s">
        <v>94</v>
      </c>
      <c r="B368" s="47" t="s">
        <v>66</v>
      </c>
      <c r="C368" s="47" t="s">
        <v>289</v>
      </c>
      <c r="D368" s="47" t="s">
        <v>95</v>
      </c>
      <c r="E368" s="47"/>
      <c r="F368" s="48">
        <v>31.5</v>
      </c>
      <c r="G368" s="9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4" customFormat="1" ht="18.75" customHeight="1" outlineLevel="6">
      <c r="A369" s="59" t="s">
        <v>45</v>
      </c>
      <c r="B369" s="30" t="s">
        <v>22</v>
      </c>
      <c r="C369" s="30" t="s">
        <v>235</v>
      </c>
      <c r="D369" s="30" t="s">
        <v>5</v>
      </c>
      <c r="E369" s="30"/>
      <c r="F369" s="57">
        <f>F370</f>
        <v>3900</v>
      </c>
      <c r="G369" s="95" t="e">
        <f>#REF!</f>
        <v>#REF!</v>
      </c>
      <c r="H369" s="10" t="e">
        <f>#REF!</f>
        <v>#REF!</v>
      </c>
      <c r="I369" s="10" t="e">
        <f>#REF!</f>
        <v>#REF!</v>
      </c>
      <c r="J369" s="10" t="e">
        <f>#REF!</f>
        <v>#REF!</v>
      </c>
      <c r="K369" s="10" t="e">
        <f>#REF!</f>
        <v>#REF!</v>
      </c>
      <c r="L369" s="10" t="e">
        <f>#REF!</f>
        <v>#REF!</v>
      </c>
      <c r="M369" s="10" t="e">
        <f>#REF!</f>
        <v>#REF!</v>
      </c>
      <c r="N369" s="10" t="e">
        <f>#REF!</f>
        <v>#REF!</v>
      </c>
      <c r="O369" s="10" t="e">
        <f>#REF!</f>
        <v>#REF!</v>
      </c>
      <c r="P369" s="10" t="e">
        <f>#REF!</f>
        <v>#REF!</v>
      </c>
      <c r="Q369" s="10" t="e">
        <f>#REF!</f>
        <v>#REF!</v>
      </c>
      <c r="R369" s="10" t="e">
        <f>#REF!</f>
        <v>#REF!</v>
      </c>
      <c r="S369" s="10" t="e">
        <f>#REF!</f>
        <v>#REF!</v>
      </c>
      <c r="T369" s="10" t="e">
        <f>#REF!</f>
        <v>#REF!</v>
      </c>
      <c r="U369" s="10" t="e">
        <f>#REF!</f>
        <v>#REF!</v>
      </c>
      <c r="V369" s="10" t="e">
        <f>#REF!</f>
        <v>#REF!</v>
      </c>
    </row>
    <row r="370" spans="1:22" s="24" customFormat="1" ht="15.75" outlineLevel="6">
      <c r="A370" s="8" t="s">
        <v>215</v>
      </c>
      <c r="B370" s="9" t="s">
        <v>22</v>
      </c>
      <c r="C370" s="9" t="s">
        <v>274</v>
      </c>
      <c r="D370" s="9" t="s">
        <v>5</v>
      </c>
      <c r="E370" s="9"/>
      <c r="F370" s="10">
        <f>F371</f>
        <v>3900</v>
      </c>
      <c r="G370" s="9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4" customFormat="1" ht="15.75" outlineLevel="6">
      <c r="A371" s="49" t="s">
        <v>117</v>
      </c>
      <c r="B371" s="19" t="s">
        <v>22</v>
      </c>
      <c r="C371" s="19" t="s">
        <v>281</v>
      </c>
      <c r="D371" s="19" t="s">
        <v>5</v>
      </c>
      <c r="E371" s="19"/>
      <c r="F371" s="20">
        <f>F372+F375</f>
        <v>3900</v>
      </c>
      <c r="G371" s="9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33.75" customHeight="1" outlineLevel="6">
      <c r="A372" s="49" t="s">
        <v>158</v>
      </c>
      <c r="B372" s="19" t="s">
        <v>22</v>
      </c>
      <c r="C372" s="19" t="s">
        <v>290</v>
      </c>
      <c r="D372" s="19" t="s">
        <v>5</v>
      </c>
      <c r="E372" s="19"/>
      <c r="F372" s="20">
        <f>F373</f>
        <v>900</v>
      </c>
      <c r="G372" s="9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4" customFormat="1" ht="15.75" outlineLevel="6">
      <c r="A373" s="5" t="s">
        <v>115</v>
      </c>
      <c r="B373" s="6" t="s">
        <v>22</v>
      </c>
      <c r="C373" s="6" t="s">
        <v>290</v>
      </c>
      <c r="D373" s="6" t="s">
        <v>116</v>
      </c>
      <c r="E373" s="6"/>
      <c r="F373" s="7">
        <f>F374</f>
        <v>900</v>
      </c>
      <c r="G373" s="9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4" customFormat="1" ht="15.75" outlineLevel="6">
      <c r="A374" s="51" t="s">
        <v>84</v>
      </c>
      <c r="B374" s="47" t="s">
        <v>22</v>
      </c>
      <c r="C374" s="47" t="s">
        <v>290</v>
      </c>
      <c r="D374" s="47" t="s">
        <v>85</v>
      </c>
      <c r="E374" s="47"/>
      <c r="F374" s="48">
        <v>900</v>
      </c>
      <c r="G374" s="9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4" customFormat="1" ht="15.75" outlineLevel="6">
      <c r="A375" s="56" t="s">
        <v>159</v>
      </c>
      <c r="B375" s="54" t="s">
        <v>22</v>
      </c>
      <c r="C375" s="54" t="s">
        <v>291</v>
      </c>
      <c r="D375" s="54" t="s">
        <v>5</v>
      </c>
      <c r="E375" s="54"/>
      <c r="F375" s="55">
        <f>F376+F378</f>
        <v>3000</v>
      </c>
      <c r="G375" s="9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4" customFormat="1" ht="15.75" outlineLevel="6">
      <c r="A376" s="5" t="s">
        <v>92</v>
      </c>
      <c r="B376" s="6" t="s">
        <v>22</v>
      </c>
      <c r="C376" s="6" t="s">
        <v>291</v>
      </c>
      <c r="D376" s="6" t="s">
        <v>93</v>
      </c>
      <c r="E376" s="6"/>
      <c r="F376" s="7">
        <f>F377</f>
        <v>0</v>
      </c>
      <c r="G376" s="9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4" customFormat="1" ht="31.5" outlineLevel="6">
      <c r="A377" s="46" t="s">
        <v>94</v>
      </c>
      <c r="B377" s="47" t="s">
        <v>22</v>
      </c>
      <c r="C377" s="47" t="s">
        <v>291</v>
      </c>
      <c r="D377" s="47" t="s">
        <v>95</v>
      </c>
      <c r="E377" s="47"/>
      <c r="F377" s="48">
        <v>0</v>
      </c>
      <c r="G377" s="9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4" customFormat="1" ht="15.75" outlineLevel="6">
      <c r="A378" s="5" t="s">
        <v>115</v>
      </c>
      <c r="B378" s="6" t="s">
        <v>22</v>
      </c>
      <c r="C378" s="6" t="s">
        <v>291</v>
      </c>
      <c r="D378" s="6" t="s">
        <v>116</v>
      </c>
      <c r="E378" s="6"/>
      <c r="F378" s="7">
        <f>F379</f>
        <v>3000</v>
      </c>
      <c r="G378" s="9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4" customFormat="1" ht="47.25" outlineLevel="6">
      <c r="A379" s="51" t="s">
        <v>190</v>
      </c>
      <c r="B379" s="47" t="s">
        <v>22</v>
      </c>
      <c r="C379" s="47" t="s">
        <v>291</v>
      </c>
      <c r="D379" s="47" t="s">
        <v>83</v>
      </c>
      <c r="E379" s="47"/>
      <c r="F379" s="48">
        <v>3000</v>
      </c>
      <c r="G379" s="9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4" customFormat="1" ht="15.75" outlineLevel="6">
      <c r="A380" s="59" t="s">
        <v>37</v>
      </c>
      <c r="B380" s="30" t="s">
        <v>13</v>
      </c>
      <c r="C380" s="30" t="s">
        <v>235</v>
      </c>
      <c r="D380" s="30" t="s">
        <v>5</v>
      </c>
      <c r="E380" s="30"/>
      <c r="F380" s="74">
        <f>F381+F392</f>
        <v>17457.6</v>
      </c>
      <c r="G380" s="95">
        <f aca="true" t="shared" si="32" ref="G380:V380">G382+G392</f>
        <v>0</v>
      </c>
      <c r="H380" s="10">
        <f t="shared" si="32"/>
        <v>0</v>
      </c>
      <c r="I380" s="10">
        <f t="shared" si="32"/>
        <v>0</v>
      </c>
      <c r="J380" s="10">
        <f t="shared" si="32"/>
        <v>0</v>
      </c>
      <c r="K380" s="10">
        <f t="shared" si="32"/>
        <v>0</v>
      </c>
      <c r="L380" s="10">
        <f t="shared" si="32"/>
        <v>0</v>
      </c>
      <c r="M380" s="10">
        <f t="shared" si="32"/>
        <v>0</v>
      </c>
      <c r="N380" s="10">
        <f t="shared" si="32"/>
        <v>0</v>
      </c>
      <c r="O380" s="10">
        <f t="shared" si="32"/>
        <v>0</v>
      </c>
      <c r="P380" s="10">
        <f t="shared" si="32"/>
        <v>0</v>
      </c>
      <c r="Q380" s="10">
        <f t="shared" si="32"/>
        <v>0</v>
      </c>
      <c r="R380" s="10">
        <f t="shared" si="32"/>
        <v>0</v>
      </c>
      <c r="S380" s="10">
        <f t="shared" si="32"/>
        <v>0</v>
      </c>
      <c r="T380" s="10">
        <f t="shared" si="32"/>
        <v>0</v>
      </c>
      <c r="U380" s="10">
        <f t="shared" si="32"/>
        <v>0</v>
      </c>
      <c r="V380" s="10">
        <f t="shared" si="32"/>
        <v>0</v>
      </c>
    </row>
    <row r="381" spans="1:22" s="24" customFormat="1" ht="31.5" outlineLevel="6">
      <c r="A381" s="21" t="s">
        <v>130</v>
      </c>
      <c r="B381" s="9" t="s">
        <v>13</v>
      </c>
      <c r="C381" s="9" t="s">
        <v>236</v>
      </c>
      <c r="D381" s="9" t="s">
        <v>5</v>
      </c>
      <c r="E381" s="9"/>
      <c r="F381" s="68">
        <f>F382</f>
        <v>1852</v>
      </c>
      <c r="G381" s="95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s="24" customFormat="1" ht="36" customHeight="1" outlineLevel="6">
      <c r="A382" s="21" t="s">
        <v>132</v>
      </c>
      <c r="B382" s="12" t="s">
        <v>13</v>
      </c>
      <c r="C382" s="12" t="s">
        <v>237</v>
      </c>
      <c r="D382" s="12" t="s">
        <v>5</v>
      </c>
      <c r="E382" s="12"/>
      <c r="F382" s="72">
        <f>F383+F390</f>
        <v>1852</v>
      </c>
      <c r="G382" s="93">
        <f aca="true" t="shared" si="33" ref="G382:V382">G383</f>
        <v>0</v>
      </c>
      <c r="H382" s="13">
        <f t="shared" si="33"/>
        <v>0</v>
      </c>
      <c r="I382" s="13">
        <f t="shared" si="33"/>
        <v>0</v>
      </c>
      <c r="J382" s="13">
        <f t="shared" si="33"/>
        <v>0</v>
      </c>
      <c r="K382" s="13">
        <f t="shared" si="33"/>
        <v>0</v>
      </c>
      <c r="L382" s="13">
        <f t="shared" si="33"/>
        <v>0</v>
      </c>
      <c r="M382" s="13">
        <f t="shared" si="33"/>
        <v>0</v>
      </c>
      <c r="N382" s="13">
        <f t="shared" si="33"/>
        <v>0</v>
      </c>
      <c r="O382" s="13">
        <f t="shared" si="33"/>
        <v>0</v>
      </c>
      <c r="P382" s="13">
        <f t="shared" si="33"/>
        <v>0</v>
      </c>
      <c r="Q382" s="13">
        <f t="shared" si="33"/>
        <v>0</v>
      </c>
      <c r="R382" s="13">
        <f t="shared" si="33"/>
        <v>0</v>
      </c>
      <c r="S382" s="13">
        <f t="shared" si="33"/>
        <v>0</v>
      </c>
      <c r="T382" s="13">
        <f t="shared" si="33"/>
        <v>0</v>
      </c>
      <c r="U382" s="13">
        <f t="shared" si="33"/>
        <v>0</v>
      </c>
      <c r="V382" s="13">
        <f t="shared" si="33"/>
        <v>0</v>
      </c>
    </row>
    <row r="383" spans="1:22" s="24" customFormat="1" ht="47.25" outlineLevel="6">
      <c r="A383" s="50" t="s">
        <v>188</v>
      </c>
      <c r="B383" s="19" t="s">
        <v>13</v>
      </c>
      <c r="C383" s="19" t="s">
        <v>239</v>
      </c>
      <c r="D383" s="19" t="s">
        <v>5</v>
      </c>
      <c r="E383" s="19"/>
      <c r="F383" s="69">
        <f>F384+F388</f>
        <v>1852</v>
      </c>
      <c r="G383" s="94">
        <f aca="true" t="shared" si="34" ref="G383:V383">G384</f>
        <v>0</v>
      </c>
      <c r="H383" s="7">
        <f t="shared" si="34"/>
        <v>0</v>
      </c>
      <c r="I383" s="7">
        <f t="shared" si="34"/>
        <v>0</v>
      </c>
      <c r="J383" s="7">
        <f t="shared" si="34"/>
        <v>0</v>
      </c>
      <c r="K383" s="7">
        <f t="shared" si="34"/>
        <v>0</v>
      </c>
      <c r="L383" s="7">
        <f t="shared" si="34"/>
        <v>0</v>
      </c>
      <c r="M383" s="7">
        <f t="shared" si="34"/>
        <v>0</v>
      </c>
      <c r="N383" s="7">
        <f t="shared" si="34"/>
        <v>0</v>
      </c>
      <c r="O383" s="7">
        <f t="shared" si="34"/>
        <v>0</v>
      </c>
      <c r="P383" s="7">
        <f t="shared" si="34"/>
        <v>0</v>
      </c>
      <c r="Q383" s="7">
        <f t="shared" si="34"/>
        <v>0</v>
      </c>
      <c r="R383" s="7">
        <f t="shared" si="34"/>
        <v>0</v>
      </c>
      <c r="S383" s="7">
        <f t="shared" si="34"/>
        <v>0</v>
      </c>
      <c r="T383" s="7">
        <f t="shared" si="34"/>
        <v>0</v>
      </c>
      <c r="U383" s="7">
        <f t="shared" si="34"/>
        <v>0</v>
      </c>
      <c r="V383" s="7">
        <f t="shared" si="34"/>
        <v>0</v>
      </c>
    </row>
    <row r="384" spans="1:22" s="24" customFormat="1" ht="31.5" outlineLevel="6">
      <c r="A384" s="5" t="s">
        <v>91</v>
      </c>
      <c r="B384" s="6" t="s">
        <v>13</v>
      </c>
      <c r="C384" s="6" t="s">
        <v>239</v>
      </c>
      <c r="D384" s="6" t="s">
        <v>90</v>
      </c>
      <c r="E384" s="6"/>
      <c r="F384" s="70">
        <f>F385+F386+F387</f>
        <v>1852</v>
      </c>
      <c r="G384" s="9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4" customFormat="1" ht="16.5" customHeight="1" outlineLevel="6">
      <c r="A385" s="46" t="s">
        <v>228</v>
      </c>
      <c r="B385" s="47" t="s">
        <v>13</v>
      </c>
      <c r="C385" s="47" t="s">
        <v>239</v>
      </c>
      <c r="D385" s="47" t="s">
        <v>88</v>
      </c>
      <c r="E385" s="47"/>
      <c r="F385" s="71">
        <v>1417.4</v>
      </c>
      <c r="G385" s="9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4" customFormat="1" ht="31.5" outlineLevel="6">
      <c r="A386" s="46" t="s">
        <v>233</v>
      </c>
      <c r="B386" s="47" t="s">
        <v>13</v>
      </c>
      <c r="C386" s="47" t="s">
        <v>239</v>
      </c>
      <c r="D386" s="47" t="s">
        <v>89</v>
      </c>
      <c r="E386" s="47"/>
      <c r="F386" s="71">
        <v>5</v>
      </c>
      <c r="G386" s="9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4" customFormat="1" ht="47.25" outlineLevel="6">
      <c r="A387" s="46" t="s">
        <v>229</v>
      </c>
      <c r="B387" s="47" t="s">
        <v>13</v>
      </c>
      <c r="C387" s="47" t="s">
        <v>239</v>
      </c>
      <c r="D387" s="47" t="s">
        <v>230</v>
      </c>
      <c r="E387" s="47"/>
      <c r="F387" s="71">
        <v>429.6</v>
      </c>
      <c r="G387" s="9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4" customFormat="1" ht="15.75" outlineLevel="6">
      <c r="A388" s="5" t="s">
        <v>92</v>
      </c>
      <c r="B388" s="6" t="s">
        <v>13</v>
      </c>
      <c r="C388" s="6" t="s">
        <v>239</v>
      </c>
      <c r="D388" s="6" t="s">
        <v>93</v>
      </c>
      <c r="E388" s="6"/>
      <c r="F388" s="70">
        <f>F389</f>
        <v>0</v>
      </c>
      <c r="G388" s="9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4" customFormat="1" ht="31.5" outlineLevel="6">
      <c r="A389" s="46" t="s">
        <v>94</v>
      </c>
      <c r="B389" s="47" t="s">
        <v>13</v>
      </c>
      <c r="C389" s="47" t="s">
        <v>239</v>
      </c>
      <c r="D389" s="47" t="s">
        <v>95</v>
      </c>
      <c r="E389" s="47"/>
      <c r="F389" s="71">
        <v>0</v>
      </c>
      <c r="G389" s="9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4" customFormat="1" ht="15.75" outlineLevel="6">
      <c r="A390" s="49" t="s">
        <v>134</v>
      </c>
      <c r="B390" s="19" t="s">
        <v>13</v>
      </c>
      <c r="C390" s="19" t="s">
        <v>241</v>
      </c>
      <c r="D390" s="19" t="s">
        <v>5</v>
      </c>
      <c r="E390" s="19"/>
      <c r="F390" s="69">
        <f>F391</f>
        <v>0</v>
      </c>
      <c r="G390" s="9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4" customFormat="1" ht="15.75" outlineLevel="6">
      <c r="A391" s="5" t="s">
        <v>332</v>
      </c>
      <c r="B391" s="6" t="s">
        <v>13</v>
      </c>
      <c r="C391" s="6" t="s">
        <v>241</v>
      </c>
      <c r="D391" s="6" t="s">
        <v>331</v>
      </c>
      <c r="E391" s="6"/>
      <c r="F391" s="70">
        <v>0</v>
      </c>
      <c r="G391" s="9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4" customFormat="1" ht="19.5" customHeight="1" outlineLevel="6">
      <c r="A392" s="58" t="s">
        <v>212</v>
      </c>
      <c r="B392" s="12" t="s">
        <v>13</v>
      </c>
      <c r="C392" s="12" t="s">
        <v>274</v>
      </c>
      <c r="D392" s="12" t="s">
        <v>5</v>
      </c>
      <c r="E392" s="12"/>
      <c r="F392" s="72">
        <f>F393</f>
        <v>15605.599999999999</v>
      </c>
      <c r="G392" s="93">
        <f aca="true" t="shared" si="35" ref="G392:V392">G394</f>
        <v>0</v>
      </c>
      <c r="H392" s="13">
        <f t="shared" si="35"/>
        <v>0</v>
      </c>
      <c r="I392" s="13">
        <f t="shared" si="35"/>
        <v>0</v>
      </c>
      <c r="J392" s="13">
        <f t="shared" si="35"/>
        <v>0</v>
      </c>
      <c r="K392" s="13">
        <f t="shared" si="35"/>
        <v>0</v>
      </c>
      <c r="L392" s="13">
        <f t="shared" si="35"/>
        <v>0</v>
      </c>
      <c r="M392" s="13">
        <f t="shared" si="35"/>
        <v>0</v>
      </c>
      <c r="N392" s="13">
        <f t="shared" si="35"/>
        <v>0</v>
      </c>
      <c r="O392" s="13">
        <f t="shared" si="35"/>
        <v>0</v>
      </c>
      <c r="P392" s="13">
        <f t="shared" si="35"/>
        <v>0</v>
      </c>
      <c r="Q392" s="13">
        <f t="shared" si="35"/>
        <v>0</v>
      </c>
      <c r="R392" s="13">
        <f t="shared" si="35"/>
        <v>0</v>
      </c>
      <c r="S392" s="13">
        <f t="shared" si="35"/>
        <v>0</v>
      </c>
      <c r="T392" s="13">
        <f t="shared" si="35"/>
        <v>0</v>
      </c>
      <c r="U392" s="13">
        <f t="shared" si="35"/>
        <v>0</v>
      </c>
      <c r="V392" s="13">
        <f t="shared" si="35"/>
        <v>0</v>
      </c>
    </row>
    <row r="393" spans="1:22" s="24" customFormat="1" ht="33" customHeight="1" outlineLevel="6">
      <c r="A393" s="58" t="s">
        <v>160</v>
      </c>
      <c r="B393" s="12" t="s">
        <v>13</v>
      </c>
      <c r="C393" s="12" t="s">
        <v>293</v>
      </c>
      <c r="D393" s="12" t="s">
        <v>5</v>
      </c>
      <c r="E393" s="12"/>
      <c r="F393" s="72">
        <f>F394</f>
        <v>15605.599999999999</v>
      </c>
      <c r="G393" s="9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24" customFormat="1" ht="31.5" outlineLevel="6">
      <c r="A394" s="49" t="s">
        <v>135</v>
      </c>
      <c r="B394" s="19" t="s">
        <v>13</v>
      </c>
      <c r="C394" s="19" t="s">
        <v>294</v>
      </c>
      <c r="D394" s="19" t="s">
        <v>5</v>
      </c>
      <c r="E394" s="19"/>
      <c r="F394" s="69">
        <f>F395+F399+F401</f>
        <v>15605.599999999999</v>
      </c>
      <c r="G394" s="94">
        <f aca="true" t="shared" si="36" ref="G394:V394">G395</f>
        <v>0</v>
      </c>
      <c r="H394" s="7">
        <f t="shared" si="36"/>
        <v>0</v>
      </c>
      <c r="I394" s="7">
        <f t="shared" si="36"/>
        <v>0</v>
      </c>
      <c r="J394" s="7">
        <f t="shared" si="36"/>
        <v>0</v>
      </c>
      <c r="K394" s="7">
        <f t="shared" si="36"/>
        <v>0</v>
      </c>
      <c r="L394" s="7">
        <f t="shared" si="36"/>
        <v>0</v>
      </c>
      <c r="M394" s="7">
        <f t="shared" si="36"/>
        <v>0</v>
      </c>
      <c r="N394" s="7">
        <f t="shared" si="36"/>
        <v>0</v>
      </c>
      <c r="O394" s="7">
        <f t="shared" si="36"/>
        <v>0</v>
      </c>
      <c r="P394" s="7">
        <f t="shared" si="36"/>
        <v>0</v>
      </c>
      <c r="Q394" s="7">
        <f t="shared" si="36"/>
        <v>0</v>
      </c>
      <c r="R394" s="7">
        <f t="shared" si="36"/>
        <v>0</v>
      </c>
      <c r="S394" s="7">
        <f t="shared" si="36"/>
        <v>0</v>
      </c>
      <c r="T394" s="7">
        <f t="shared" si="36"/>
        <v>0</v>
      </c>
      <c r="U394" s="7">
        <f t="shared" si="36"/>
        <v>0</v>
      </c>
      <c r="V394" s="7">
        <f t="shared" si="36"/>
        <v>0</v>
      </c>
    </row>
    <row r="395" spans="1:22" s="24" customFormat="1" ht="15.75" outlineLevel="6">
      <c r="A395" s="5" t="s">
        <v>107</v>
      </c>
      <c r="B395" s="6" t="s">
        <v>13</v>
      </c>
      <c r="C395" s="6" t="s">
        <v>294</v>
      </c>
      <c r="D395" s="6" t="s">
        <v>108</v>
      </c>
      <c r="E395" s="6"/>
      <c r="F395" s="70">
        <f>F396+F397+F398</f>
        <v>13202.3</v>
      </c>
      <c r="G395" s="9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4" customFormat="1" ht="15.75" outlineLevel="6">
      <c r="A396" s="46" t="s">
        <v>227</v>
      </c>
      <c r="B396" s="47" t="s">
        <v>13</v>
      </c>
      <c r="C396" s="47" t="s">
        <v>294</v>
      </c>
      <c r="D396" s="47" t="s">
        <v>109</v>
      </c>
      <c r="E396" s="47"/>
      <c r="F396" s="71">
        <v>10140</v>
      </c>
      <c r="G396" s="9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4" customFormat="1" ht="31.5" outlineLevel="6">
      <c r="A397" s="46" t="s">
        <v>234</v>
      </c>
      <c r="B397" s="47" t="s">
        <v>13</v>
      </c>
      <c r="C397" s="47" t="s">
        <v>294</v>
      </c>
      <c r="D397" s="47" t="s">
        <v>110</v>
      </c>
      <c r="E397" s="47"/>
      <c r="F397" s="71">
        <v>0</v>
      </c>
      <c r="G397" s="9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4" customFormat="1" ht="47.25" outlineLevel="6">
      <c r="A398" s="46" t="s">
        <v>231</v>
      </c>
      <c r="B398" s="47" t="s">
        <v>13</v>
      </c>
      <c r="C398" s="47" t="s">
        <v>294</v>
      </c>
      <c r="D398" s="47" t="s">
        <v>232</v>
      </c>
      <c r="E398" s="47"/>
      <c r="F398" s="71">
        <v>3062.3</v>
      </c>
      <c r="G398" s="9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15.75" outlineLevel="6">
      <c r="A399" s="5" t="s">
        <v>92</v>
      </c>
      <c r="B399" s="6" t="s">
        <v>13</v>
      </c>
      <c r="C399" s="6" t="s">
        <v>294</v>
      </c>
      <c r="D399" s="6" t="s">
        <v>93</v>
      </c>
      <c r="E399" s="6"/>
      <c r="F399" s="70">
        <f>F400</f>
        <v>2381.3</v>
      </c>
      <c r="G399" s="9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4" customFormat="1" ht="31.5" outlineLevel="6">
      <c r="A400" s="46" t="s">
        <v>94</v>
      </c>
      <c r="B400" s="47" t="s">
        <v>13</v>
      </c>
      <c r="C400" s="47" t="s">
        <v>294</v>
      </c>
      <c r="D400" s="47" t="s">
        <v>95</v>
      </c>
      <c r="E400" s="47"/>
      <c r="F400" s="71">
        <v>2381.3</v>
      </c>
      <c r="G400" s="9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4" customFormat="1" ht="15.75" outlineLevel="6">
      <c r="A401" s="5" t="s">
        <v>96</v>
      </c>
      <c r="B401" s="6" t="s">
        <v>13</v>
      </c>
      <c r="C401" s="6" t="s">
        <v>294</v>
      </c>
      <c r="D401" s="6" t="s">
        <v>97</v>
      </c>
      <c r="E401" s="6"/>
      <c r="F401" s="70">
        <f>F402+F403+F404</f>
        <v>22</v>
      </c>
      <c r="G401" s="9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4" customFormat="1" ht="15.75" outlineLevel="6">
      <c r="A402" s="46" t="s">
        <v>98</v>
      </c>
      <c r="B402" s="47" t="s">
        <v>13</v>
      </c>
      <c r="C402" s="47" t="s">
        <v>294</v>
      </c>
      <c r="D402" s="47" t="s">
        <v>100</v>
      </c>
      <c r="E402" s="47"/>
      <c r="F402" s="71">
        <v>2</v>
      </c>
      <c r="G402" s="9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4" customFormat="1" ht="15.75" outlineLevel="6">
      <c r="A403" s="46" t="s">
        <v>99</v>
      </c>
      <c r="B403" s="47" t="s">
        <v>13</v>
      </c>
      <c r="C403" s="47" t="s">
        <v>294</v>
      </c>
      <c r="D403" s="47" t="s">
        <v>101</v>
      </c>
      <c r="E403" s="47"/>
      <c r="F403" s="71">
        <v>5</v>
      </c>
      <c r="G403" s="9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4" customFormat="1" ht="15.75" outlineLevel="6">
      <c r="A404" s="46" t="s">
        <v>332</v>
      </c>
      <c r="B404" s="47" t="s">
        <v>13</v>
      </c>
      <c r="C404" s="47" t="s">
        <v>294</v>
      </c>
      <c r="D404" s="47" t="s">
        <v>331</v>
      </c>
      <c r="E404" s="47"/>
      <c r="F404" s="71">
        <v>15</v>
      </c>
      <c r="G404" s="9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4" customFormat="1" ht="17.25" customHeight="1" outlineLevel="6">
      <c r="A405" s="16" t="s">
        <v>72</v>
      </c>
      <c r="B405" s="17" t="s">
        <v>52</v>
      </c>
      <c r="C405" s="17" t="s">
        <v>235</v>
      </c>
      <c r="D405" s="17" t="s">
        <v>5</v>
      </c>
      <c r="E405" s="17"/>
      <c r="F405" s="67">
        <f>F406</f>
        <v>24987.296179999998</v>
      </c>
      <c r="G405" s="91" t="e">
        <f>G406+#REF!+#REF!</f>
        <v>#REF!</v>
      </c>
      <c r="H405" s="18" t="e">
        <f>H406+#REF!+#REF!</f>
        <v>#REF!</v>
      </c>
      <c r="I405" s="18" t="e">
        <f>I406+#REF!+#REF!</f>
        <v>#REF!</v>
      </c>
      <c r="J405" s="18" t="e">
        <f>J406+#REF!+#REF!</f>
        <v>#REF!</v>
      </c>
      <c r="K405" s="18" t="e">
        <f>K406+#REF!+#REF!</f>
        <v>#REF!</v>
      </c>
      <c r="L405" s="18" t="e">
        <f>L406+#REF!+#REF!</f>
        <v>#REF!</v>
      </c>
      <c r="M405" s="18" t="e">
        <f>M406+#REF!+#REF!</f>
        <v>#REF!</v>
      </c>
      <c r="N405" s="18" t="e">
        <f>N406+#REF!+#REF!</f>
        <v>#REF!</v>
      </c>
      <c r="O405" s="18" t="e">
        <f>O406+#REF!+#REF!</f>
        <v>#REF!</v>
      </c>
      <c r="P405" s="18" t="e">
        <f>P406+#REF!+#REF!</f>
        <v>#REF!</v>
      </c>
      <c r="Q405" s="18" t="e">
        <f>Q406+#REF!+#REF!</f>
        <v>#REF!</v>
      </c>
      <c r="R405" s="18" t="e">
        <f>R406+#REF!+#REF!</f>
        <v>#REF!</v>
      </c>
      <c r="S405" s="18" t="e">
        <f>S406+#REF!+#REF!</f>
        <v>#REF!</v>
      </c>
      <c r="T405" s="18" t="e">
        <f>T406+#REF!+#REF!</f>
        <v>#REF!</v>
      </c>
      <c r="U405" s="18" t="e">
        <f>U406+#REF!+#REF!</f>
        <v>#REF!</v>
      </c>
      <c r="V405" s="18" t="e">
        <f>V406+#REF!+#REF!</f>
        <v>#REF!</v>
      </c>
    </row>
    <row r="406" spans="1:22" s="24" customFormat="1" ht="15.75" outlineLevel="3">
      <c r="A406" s="8" t="s">
        <v>38</v>
      </c>
      <c r="B406" s="9" t="s">
        <v>14</v>
      </c>
      <c r="C406" s="9" t="s">
        <v>235</v>
      </c>
      <c r="D406" s="9" t="s">
        <v>5</v>
      </c>
      <c r="E406" s="9"/>
      <c r="F406" s="68">
        <f>F407+F428+F432+F436</f>
        <v>24987.296179999998</v>
      </c>
      <c r="G406" s="95" t="e">
        <f>G407+#REF!+#REF!</f>
        <v>#REF!</v>
      </c>
      <c r="H406" s="10" t="e">
        <f>H407+#REF!+#REF!</f>
        <v>#REF!</v>
      </c>
      <c r="I406" s="10" t="e">
        <f>I407+#REF!+#REF!</f>
        <v>#REF!</v>
      </c>
      <c r="J406" s="10" t="e">
        <f>J407+#REF!+#REF!</f>
        <v>#REF!</v>
      </c>
      <c r="K406" s="10" t="e">
        <f>K407+#REF!+#REF!</f>
        <v>#REF!</v>
      </c>
      <c r="L406" s="10" t="e">
        <f>L407+#REF!+#REF!</f>
        <v>#REF!</v>
      </c>
      <c r="M406" s="10" t="e">
        <f>M407+#REF!+#REF!</f>
        <v>#REF!</v>
      </c>
      <c r="N406" s="10" t="e">
        <f>N407+#REF!+#REF!</f>
        <v>#REF!</v>
      </c>
      <c r="O406" s="10" t="e">
        <f>O407+#REF!+#REF!</f>
        <v>#REF!</v>
      </c>
      <c r="P406" s="10" t="e">
        <f>P407+#REF!+#REF!</f>
        <v>#REF!</v>
      </c>
      <c r="Q406" s="10" t="e">
        <f>Q407+#REF!+#REF!</f>
        <v>#REF!</v>
      </c>
      <c r="R406" s="10" t="e">
        <f>R407+#REF!+#REF!</f>
        <v>#REF!</v>
      </c>
      <c r="S406" s="10" t="e">
        <f>S407+#REF!+#REF!</f>
        <v>#REF!</v>
      </c>
      <c r="T406" s="10" t="e">
        <f>T407+#REF!+#REF!</f>
        <v>#REF!</v>
      </c>
      <c r="U406" s="10" t="e">
        <f>U407+#REF!+#REF!</f>
        <v>#REF!</v>
      </c>
      <c r="V406" s="10" t="e">
        <f>V407+#REF!+#REF!</f>
        <v>#REF!</v>
      </c>
    </row>
    <row r="407" spans="1:22" s="24" customFormat="1" ht="19.5" customHeight="1" outlineLevel="3">
      <c r="A407" s="14" t="s">
        <v>161</v>
      </c>
      <c r="B407" s="12" t="s">
        <v>14</v>
      </c>
      <c r="C407" s="12" t="s">
        <v>295</v>
      </c>
      <c r="D407" s="12" t="s">
        <v>5</v>
      </c>
      <c r="E407" s="12"/>
      <c r="F407" s="72">
        <f>F408+F414</f>
        <v>24857.296179999998</v>
      </c>
      <c r="G407" s="93">
        <f aca="true" t="shared" si="37" ref="G407:V407">G415</f>
        <v>0</v>
      </c>
      <c r="H407" s="13">
        <f t="shared" si="37"/>
        <v>0</v>
      </c>
      <c r="I407" s="13">
        <f t="shared" si="37"/>
        <v>0</v>
      </c>
      <c r="J407" s="13">
        <f t="shared" si="37"/>
        <v>0</v>
      </c>
      <c r="K407" s="13">
        <f t="shared" si="37"/>
        <v>0</v>
      </c>
      <c r="L407" s="13">
        <f t="shared" si="37"/>
        <v>0</v>
      </c>
      <c r="M407" s="13">
        <f t="shared" si="37"/>
        <v>0</v>
      </c>
      <c r="N407" s="13">
        <f t="shared" si="37"/>
        <v>0</v>
      </c>
      <c r="O407" s="13">
        <f t="shared" si="37"/>
        <v>0</v>
      </c>
      <c r="P407" s="13">
        <f t="shared" si="37"/>
        <v>0</v>
      </c>
      <c r="Q407" s="13">
        <f t="shared" si="37"/>
        <v>0</v>
      </c>
      <c r="R407" s="13">
        <f t="shared" si="37"/>
        <v>0</v>
      </c>
      <c r="S407" s="13">
        <f t="shared" si="37"/>
        <v>0</v>
      </c>
      <c r="T407" s="13">
        <f t="shared" si="37"/>
        <v>0</v>
      </c>
      <c r="U407" s="13">
        <f t="shared" si="37"/>
        <v>0</v>
      </c>
      <c r="V407" s="13">
        <f t="shared" si="37"/>
        <v>0</v>
      </c>
    </row>
    <row r="408" spans="1:22" s="24" customFormat="1" ht="19.5" customHeight="1" outlineLevel="3">
      <c r="A408" s="49" t="s">
        <v>118</v>
      </c>
      <c r="B408" s="19" t="s">
        <v>14</v>
      </c>
      <c r="C408" s="19" t="s">
        <v>296</v>
      </c>
      <c r="D408" s="19" t="s">
        <v>5</v>
      </c>
      <c r="E408" s="19"/>
      <c r="F408" s="69">
        <f>F409</f>
        <v>200</v>
      </c>
      <c r="G408" s="9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24" customFormat="1" ht="32.25" customHeight="1" outlineLevel="3">
      <c r="A409" s="63" t="s">
        <v>162</v>
      </c>
      <c r="B409" s="6" t="s">
        <v>14</v>
      </c>
      <c r="C409" s="6" t="s">
        <v>297</v>
      </c>
      <c r="D409" s="6" t="s">
        <v>5</v>
      </c>
      <c r="E409" s="6"/>
      <c r="F409" s="70">
        <f>F410+F412</f>
        <v>200</v>
      </c>
      <c r="G409" s="9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24" customFormat="1" ht="19.5" customHeight="1" outlineLevel="3">
      <c r="A410" s="46" t="s">
        <v>92</v>
      </c>
      <c r="B410" s="47" t="s">
        <v>14</v>
      </c>
      <c r="C410" s="47" t="s">
        <v>297</v>
      </c>
      <c r="D410" s="47" t="s">
        <v>93</v>
      </c>
      <c r="E410" s="47"/>
      <c r="F410" s="83">
        <f>F411</f>
        <v>50</v>
      </c>
      <c r="G410" s="9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24" customFormat="1" ht="19.5" customHeight="1" outlineLevel="3">
      <c r="A411" s="46" t="s">
        <v>94</v>
      </c>
      <c r="B411" s="47" t="s">
        <v>14</v>
      </c>
      <c r="C411" s="47" t="s">
        <v>297</v>
      </c>
      <c r="D411" s="47" t="s">
        <v>95</v>
      </c>
      <c r="E411" s="47"/>
      <c r="F411" s="83">
        <v>50</v>
      </c>
      <c r="G411" s="9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s="24" customFormat="1" ht="19.5" customHeight="1" outlineLevel="3">
      <c r="A412" s="46" t="s">
        <v>352</v>
      </c>
      <c r="B412" s="47" t="s">
        <v>14</v>
      </c>
      <c r="C412" s="47" t="s">
        <v>297</v>
      </c>
      <c r="D412" s="47" t="s">
        <v>351</v>
      </c>
      <c r="E412" s="47"/>
      <c r="F412" s="83">
        <f>F413</f>
        <v>150</v>
      </c>
      <c r="G412" s="9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s="24" customFormat="1" ht="19.5" customHeight="1" outlineLevel="3">
      <c r="A413" s="46" t="s">
        <v>353</v>
      </c>
      <c r="B413" s="47" t="s">
        <v>14</v>
      </c>
      <c r="C413" s="47" t="s">
        <v>297</v>
      </c>
      <c r="D413" s="47" t="s">
        <v>350</v>
      </c>
      <c r="E413" s="47"/>
      <c r="F413" s="83">
        <v>150</v>
      </c>
      <c r="G413" s="9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24" customFormat="1" ht="35.25" customHeight="1" outlineLevel="3">
      <c r="A414" s="56" t="s">
        <v>163</v>
      </c>
      <c r="B414" s="19" t="s">
        <v>14</v>
      </c>
      <c r="C414" s="19" t="s">
        <v>298</v>
      </c>
      <c r="D414" s="19" t="s">
        <v>5</v>
      </c>
      <c r="E414" s="19"/>
      <c r="F414" s="69">
        <f>F415+F419+F425+F422</f>
        <v>24657.296179999998</v>
      </c>
      <c r="G414" s="9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24" customFormat="1" ht="31.5" outlineLevel="3">
      <c r="A415" s="5" t="s">
        <v>164</v>
      </c>
      <c r="B415" s="6" t="s">
        <v>14</v>
      </c>
      <c r="C415" s="6" t="s">
        <v>299</v>
      </c>
      <c r="D415" s="6" t="s">
        <v>5</v>
      </c>
      <c r="E415" s="6"/>
      <c r="F415" s="70">
        <f>F416</f>
        <v>12928.3</v>
      </c>
      <c r="G415" s="94">
        <f aca="true" t="shared" si="38" ref="G415:V415">G417</f>
        <v>0</v>
      </c>
      <c r="H415" s="7">
        <f t="shared" si="38"/>
        <v>0</v>
      </c>
      <c r="I415" s="7">
        <f t="shared" si="38"/>
        <v>0</v>
      </c>
      <c r="J415" s="7">
        <f t="shared" si="38"/>
        <v>0</v>
      </c>
      <c r="K415" s="7">
        <f t="shared" si="38"/>
        <v>0</v>
      </c>
      <c r="L415" s="7">
        <f t="shared" si="38"/>
        <v>0</v>
      </c>
      <c r="M415" s="7">
        <f t="shared" si="38"/>
        <v>0</v>
      </c>
      <c r="N415" s="7">
        <f t="shared" si="38"/>
        <v>0</v>
      </c>
      <c r="O415" s="7">
        <f t="shared" si="38"/>
        <v>0</v>
      </c>
      <c r="P415" s="7">
        <f t="shared" si="38"/>
        <v>0</v>
      </c>
      <c r="Q415" s="7">
        <f t="shared" si="38"/>
        <v>0</v>
      </c>
      <c r="R415" s="7">
        <f t="shared" si="38"/>
        <v>0</v>
      </c>
      <c r="S415" s="7">
        <f t="shared" si="38"/>
        <v>0</v>
      </c>
      <c r="T415" s="7">
        <f t="shared" si="38"/>
        <v>0</v>
      </c>
      <c r="U415" s="7">
        <f t="shared" si="38"/>
        <v>0</v>
      </c>
      <c r="V415" s="7">
        <f t="shared" si="38"/>
        <v>0</v>
      </c>
    </row>
    <row r="416" spans="1:22" s="24" customFormat="1" ht="15.75" outlineLevel="3">
      <c r="A416" s="46" t="s">
        <v>115</v>
      </c>
      <c r="B416" s="47" t="s">
        <v>14</v>
      </c>
      <c r="C416" s="47" t="s">
        <v>299</v>
      </c>
      <c r="D416" s="47" t="s">
        <v>116</v>
      </c>
      <c r="E416" s="47"/>
      <c r="F416" s="71">
        <f>F417+F418</f>
        <v>12928.3</v>
      </c>
      <c r="G416" s="9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4" customFormat="1" ht="47.25" outlineLevel="3">
      <c r="A417" s="51" t="s">
        <v>190</v>
      </c>
      <c r="B417" s="47" t="s">
        <v>14</v>
      </c>
      <c r="C417" s="47" t="s">
        <v>299</v>
      </c>
      <c r="D417" s="47" t="s">
        <v>83</v>
      </c>
      <c r="E417" s="47"/>
      <c r="F417" s="71">
        <v>12928.3</v>
      </c>
      <c r="G417" s="94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4" customFormat="1" ht="15.75" outlineLevel="3">
      <c r="A418" s="51" t="s">
        <v>84</v>
      </c>
      <c r="B418" s="47" t="s">
        <v>14</v>
      </c>
      <c r="C418" s="47" t="s">
        <v>318</v>
      </c>
      <c r="D418" s="47" t="s">
        <v>85</v>
      </c>
      <c r="E418" s="47"/>
      <c r="F418" s="71">
        <v>0</v>
      </c>
      <c r="G418" s="9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4" customFormat="1" ht="31.5" outlineLevel="3">
      <c r="A419" s="5" t="s">
        <v>165</v>
      </c>
      <c r="B419" s="6" t="s">
        <v>14</v>
      </c>
      <c r="C419" s="6" t="s">
        <v>300</v>
      </c>
      <c r="D419" s="6" t="s">
        <v>5</v>
      </c>
      <c r="E419" s="6"/>
      <c r="F419" s="70">
        <f>F420</f>
        <v>10582.9</v>
      </c>
      <c r="G419" s="94">
        <f aca="true" t="shared" si="39" ref="G419:V419">G421</f>
        <v>0</v>
      </c>
      <c r="H419" s="7">
        <f t="shared" si="39"/>
        <v>0</v>
      </c>
      <c r="I419" s="7">
        <f t="shared" si="39"/>
        <v>0</v>
      </c>
      <c r="J419" s="7">
        <f t="shared" si="39"/>
        <v>0</v>
      </c>
      <c r="K419" s="7">
        <f t="shared" si="39"/>
        <v>0</v>
      </c>
      <c r="L419" s="7">
        <f t="shared" si="39"/>
        <v>0</v>
      </c>
      <c r="M419" s="7">
        <f t="shared" si="39"/>
        <v>0</v>
      </c>
      <c r="N419" s="7">
        <f t="shared" si="39"/>
        <v>0</v>
      </c>
      <c r="O419" s="7">
        <f t="shared" si="39"/>
        <v>0</v>
      </c>
      <c r="P419" s="7">
        <f t="shared" si="39"/>
        <v>0</v>
      </c>
      <c r="Q419" s="7">
        <f t="shared" si="39"/>
        <v>0</v>
      </c>
      <c r="R419" s="7">
        <f t="shared" si="39"/>
        <v>0</v>
      </c>
      <c r="S419" s="7">
        <f t="shared" si="39"/>
        <v>0</v>
      </c>
      <c r="T419" s="7">
        <f t="shared" si="39"/>
        <v>0</v>
      </c>
      <c r="U419" s="7">
        <f t="shared" si="39"/>
        <v>0</v>
      </c>
      <c r="V419" s="7">
        <f t="shared" si="39"/>
        <v>0</v>
      </c>
    </row>
    <row r="420" spans="1:22" s="24" customFormat="1" ht="15.75" outlineLevel="3">
      <c r="A420" s="46" t="s">
        <v>115</v>
      </c>
      <c r="B420" s="47" t="s">
        <v>14</v>
      </c>
      <c r="C420" s="47" t="s">
        <v>300</v>
      </c>
      <c r="D420" s="47" t="s">
        <v>116</v>
      </c>
      <c r="E420" s="47"/>
      <c r="F420" s="71">
        <f>F421</f>
        <v>10582.9</v>
      </c>
      <c r="G420" s="9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4" customFormat="1" ht="47.25" outlineLevel="3">
      <c r="A421" s="51" t="s">
        <v>190</v>
      </c>
      <c r="B421" s="47" t="s">
        <v>14</v>
      </c>
      <c r="C421" s="47" t="s">
        <v>300</v>
      </c>
      <c r="D421" s="47" t="s">
        <v>83</v>
      </c>
      <c r="E421" s="47"/>
      <c r="F421" s="71">
        <v>10582.9</v>
      </c>
      <c r="G421" s="9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4" customFormat="1" ht="31.5" outlineLevel="3">
      <c r="A422" s="5" t="s">
        <v>419</v>
      </c>
      <c r="B422" s="6" t="s">
        <v>14</v>
      </c>
      <c r="C422" s="6" t="s">
        <v>420</v>
      </c>
      <c r="D422" s="6" t="s">
        <v>5</v>
      </c>
      <c r="E422" s="6"/>
      <c r="F422" s="70">
        <f>F423</f>
        <v>1000</v>
      </c>
      <c r="G422" s="9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4" customFormat="1" ht="15.75" outlineLevel="3">
      <c r="A423" s="46" t="s">
        <v>115</v>
      </c>
      <c r="B423" s="47" t="s">
        <v>14</v>
      </c>
      <c r="C423" s="47" t="s">
        <v>420</v>
      </c>
      <c r="D423" s="47" t="s">
        <v>116</v>
      </c>
      <c r="E423" s="47"/>
      <c r="F423" s="71">
        <f>F424</f>
        <v>1000</v>
      </c>
      <c r="G423" s="9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4" customFormat="1" ht="47.25" outlineLevel="3">
      <c r="A424" s="51" t="s">
        <v>190</v>
      </c>
      <c r="B424" s="47" t="s">
        <v>14</v>
      </c>
      <c r="C424" s="47" t="s">
        <v>420</v>
      </c>
      <c r="D424" s="47" t="s">
        <v>83</v>
      </c>
      <c r="E424" s="47"/>
      <c r="F424" s="71">
        <v>1000</v>
      </c>
      <c r="G424" s="9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4" customFormat="1" ht="31.5" outlineLevel="3">
      <c r="A425" s="5" t="s">
        <v>417</v>
      </c>
      <c r="B425" s="6" t="s">
        <v>14</v>
      </c>
      <c r="C425" s="6" t="s">
        <v>404</v>
      </c>
      <c r="D425" s="6" t="s">
        <v>5</v>
      </c>
      <c r="E425" s="6"/>
      <c r="F425" s="70">
        <f>F426</f>
        <v>146.09618</v>
      </c>
      <c r="G425" s="9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4" customFormat="1" ht="15.75" outlineLevel="3">
      <c r="A426" s="46" t="s">
        <v>115</v>
      </c>
      <c r="B426" s="47" t="s">
        <v>14</v>
      </c>
      <c r="C426" s="47" t="s">
        <v>404</v>
      </c>
      <c r="D426" s="47" t="s">
        <v>116</v>
      </c>
      <c r="E426" s="47"/>
      <c r="F426" s="71">
        <f>F427</f>
        <v>146.09618</v>
      </c>
      <c r="G426" s="9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4" customFormat="1" ht="15.75" outlineLevel="3">
      <c r="A427" s="51" t="s">
        <v>84</v>
      </c>
      <c r="B427" s="47" t="s">
        <v>14</v>
      </c>
      <c r="C427" s="47" t="s">
        <v>404</v>
      </c>
      <c r="D427" s="47" t="s">
        <v>85</v>
      </c>
      <c r="E427" s="47"/>
      <c r="F427" s="71">
        <v>146.09618</v>
      </c>
      <c r="G427" s="9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4" customFormat="1" ht="15.75" outlineLevel="3">
      <c r="A428" s="8" t="s">
        <v>216</v>
      </c>
      <c r="B428" s="9" t="s">
        <v>14</v>
      </c>
      <c r="C428" s="9" t="s">
        <v>301</v>
      </c>
      <c r="D428" s="9" t="s">
        <v>5</v>
      </c>
      <c r="E428" s="9"/>
      <c r="F428" s="68">
        <f>F429</f>
        <v>80</v>
      </c>
      <c r="G428" s="9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4" customFormat="1" ht="36" customHeight="1" outlineLevel="3">
      <c r="A429" s="63" t="s">
        <v>166</v>
      </c>
      <c r="B429" s="6" t="s">
        <v>14</v>
      </c>
      <c r="C429" s="6" t="s">
        <v>302</v>
      </c>
      <c r="D429" s="6" t="s">
        <v>5</v>
      </c>
      <c r="E429" s="6"/>
      <c r="F429" s="70">
        <f>F430</f>
        <v>80</v>
      </c>
      <c r="G429" s="9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4" customFormat="1" ht="15.75" outlineLevel="3">
      <c r="A430" s="46" t="s">
        <v>92</v>
      </c>
      <c r="B430" s="47" t="s">
        <v>14</v>
      </c>
      <c r="C430" s="47" t="s">
        <v>302</v>
      </c>
      <c r="D430" s="47" t="s">
        <v>93</v>
      </c>
      <c r="E430" s="47"/>
      <c r="F430" s="71">
        <f>F431</f>
        <v>80</v>
      </c>
      <c r="G430" s="9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4" customFormat="1" ht="31.5" outlineLevel="3">
      <c r="A431" s="46" t="s">
        <v>94</v>
      </c>
      <c r="B431" s="47" t="s">
        <v>14</v>
      </c>
      <c r="C431" s="47" t="s">
        <v>302</v>
      </c>
      <c r="D431" s="47" t="s">
        <v>95</v>
      </c>
      <c r="E431" s="47"/>
      <c r="F431" s="71">
        <v>80</v>
      </c>
      <c r="G431" s="9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4" customFormat="1" ht="31.5" outlineLevel="3">
      <c r="A432" s="8" t="s">
        <v>421</v>
      </c>
      <c r="B432" s="9" t="s">
        <v>14</v>
      </c>
      <c r="C432" s="9" t="s">
        <v>303</v>
      </c>
      <c r="D432" s="9" t="s">
        <v>5</v>
      </c>
      <c r="E432" s="9"/>
      <c r="F432" s="68">
        <f>F433</f>
        <v>50</v>
      </c>
      <c r="G432" s="9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4" customFormat="1" ht="31.5" outlineLevel="3">
      <c r="A433" s="63" t="s">
        <v>167</v>
      </c>
      <c r="B433" s="6" t="s">
        <v>14</v>
      </c>
      <c r="C433" s="6" t="s">
        <v>304</v>
      </c>
      <c r="D433" s="6" t="s">
        <v>5</v>
      </c>
      <c r="E433" s="6"/>
      <c r="F433" s="70">
        <f>F434</f>
        <v>50</v>
      </c>
      <c r="G433" s="9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4" customFormat="1" ht="15.75" outlineLevel="3">
      <c r="A434" s="46" t="s">
        <v>92</v>
      </c>
      <c r="B434" s="47" t="s">
        <v>14</v>
      </c>
      <c r="C434" s="47" t="s">
        <v>304</v>
      </c>
      <c r="D434" s="47" t="s">
        <v>93</v>
      </c>
      <c r="E434" s="47"/>
      <c r="F434" s="71">
        <f>F435</f>
        <v>50</v>
      </c>
      <c r="G434" s="94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4" customFormat="1" ht="31.5" outlineLevel="3">
      <c r="A435" s="46" t="s">
        <v>94</v>
      </c>
      <c r="B435" s="47" t="s">
        <v>14</v>
      </c>
      <c r="C435" s="47" t="s">
        <v>304</v>
      </c>
      <c r="D435" s="47" t="s">
        <v>95</v>
      </c>
      <c r="E435" s="47"/>
      <c r="F435" s="71">
        <v>50</v>
      </c>
      <c r="G435" s="9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4" customFormat="1" ht="15.75" outlineLevel="3">
      <c r="A436" s="8" t="s">
        <v>217</v>
      </c>
      <c r="B436" s="9" t="s">
        <v>14</v>
      </c>
      <c r="C436" s="9" t="s">
        <v>305</v>
      </c>
      <c r="D436" s="9" t="s">
        <v>5</v>
      </c>
      <c r="E436" s="9"/>
      <c r="F436" s="68">
        <f>F437</f>
        <v>0</v>
      </c>
      <c r="G436" s="9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4" customFormat="1" ht="31.5" outlineLevel="3">
      <c r="A437" s="63" t="s">
        <v>168</v>
      </c>
      <c r="B437" s="6" t="s">
        <v>14</v>
      </c>
      <c r="C437" s="6" t="s">
        <v>306</v>
      </c>
      <c r="D437" s="6" t="s">
        <v>5</v>
      </c>
      <c r="E437" s="6"/>
      <c r="F437" s="70">
        <f>F438</f>
        <v>0</v>
      </c>
      <c r="G437" s="9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4" customFormat="1" ht="15.75" outlineLevel="3">
      <c r="A438" s="46" t="s">
        <v>92</v>
      </c>
      <c r="B438" s="47" t="s">
        <v>14</v>
      </c>
      <c r="C438" s="47" t="s">
        <v>306</v>
      </c>
      <c r="D438" s="47" t="s">
        <v>93</v>
      </c>
      <c r="E438" s="47"/>
      <c r="F438" s="71">
        <f>F439</f>
        <v>0</v>
      </c>
      <c r="G438" s="9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4" customFormat="1" ht="31.5" outlineLevel="3">
      <c r="A439" s="46" t="s">
        <v>94</v>
      </c>
      <c r="B439" s="47" t="s">
        <v>14</v>
      </c>
      <c r="C439" s="47" t="s">
        <v>306</v>
      </c>
      <c r="D439" s="47" t="s">
        <v>95</v>
      </c>
      <c r="E439" s="47"/>
      <c r="F439" s="71">
        <v>0</v>
      </c>
      <c r="G439" s="9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4" customFormat="1" ht="17.25" customHeight="1" outlineLevel="6">
      <c r="A440" s="16" t="s">
        <v>51</v>
      </c>
      <c r="B440" s="17" t="s">
        <v>50</v>
      </c>
      <c r="C440" s="17" t="s">
        <v>235</v>
      </c>
      <c r="D440" s="17" t="s">
        <v>5</v>
      </c>
      <c r="E440" s="17"/>
      <c r="F440" s="18">
        <f>F441+F447+F457+F468</f>
        <v>28767.8416</v>
      </c>
      <c r="G440" s="91" t="e">
        <f aca="true" t="shared" si="40" ref="G440:V440">G441+G447+G457</f>
        <v>#REF!</v>
      </c>
      <c r="H440" s="18" t="e">
        <f t="shared" si="40"/>
        <v>#REF!</v>
      </c>
      <c r="I440" s="18" t="e">
        <f t="shared" si="40"/>
        <v>#REF!</v>
      </c>
      <c r="J440" s="18" t="e">
        <f t="shared" si="40"/>
        <v>#REF!</v>
      </c>
      <c r="K440" s="18" t="e">
        <f t="shared" si="40"/>
        <v>#REF!</v>
      </c>
      <c r="L440" s="18" t="e">
        <f t="shared" si="40"/>
        <v>#REF!</v>
      </c>
      <c r="M440" s="18" t="e">
        <f t="shared" si="40"/>
        <v>#REF!</v>
      </c>
      <c r="N440" s="18" t="e">
        <f t="shared" si="40"/>
        <v>#REF!</v>
      </c>
      <c r="O440" s="18" t="e">
        <f t="shared" si="40"/>
        <v>#REF!</v>
      </c>
      <c r="P440" s="18" t="e">
        <f t="shared" si="40"/>
        <v>#REF!</v>
      </c>
      <c r="Q440" s="18" t="e">
        <f t="shared" si="40"/>
        <v>#REF!</v>
      </c>
      <c r="R440" s="18" t="e">
        <f t="shared" si="40"/>
        <v>#REF!</v>
      </c>
      <c r="S440" s="18" t="e">
        <f t="shared" si="40"/>
        <v>#REF!</v>
      </c>
      <c r="T440" s="18" t="e">
        <f t="shared" si="40"/>
        <v>#REF!</v>
      </c>
      <c r="U440" s="18" t="e">
        <f t="shared" si="40"/>
        <v>#REF!</v>
      </c>
      <c r="V440" s="18" t="e">
        <f t="shared" si="40"/>
        <v>#REF!</v>
      </c>
    </row>
    <row r="441" spans="1:22" s="24" customFormat="1" ht="15.75" outlineLevel="3">
      <c r="A441" s="59" t="s">
        <v>40</v>
      </c>
      <c r="B441" s="30" t="s">
        <v>15</v>
      </c>
      <c r="C441" s="30" t="s">
        <v>235</v>
      </c>
      <c r="D441" s="30" t="s">
        <v>5</v>
      </c>
      <c r="E441" s="30"/>
      <c r="F441" s="57">
        <f>F442</f>
        <v>732</v>
      </c>
      <c r="G441" s="95">
        <f aca="true" t="shared" si="41" ref="G441:V441">G443</f>
        <v>0</v>
      </c>
      <c r="H441" s="10">
        <f t="shared" si="41"/>
        <v>0</v>
      </c>
      <c r="I441" s="10">
        <f t="shared" si="41"/>
        <v>0</v>
      </c>
      <c r="J441" s="10">
        <f t="shared" si="41"/>
        <v>0</v>
      </c>
      <c r="K441" s="10">
        <f t="shared" si="41"/>
        <v>0</v>
      </c>
      <c r="L441" s="10">
        <f t="shared" si="41"/>
        <v>0</v>
      </c>
      <c r="M441" s="10">
        <f t="shared" si="41"/>
        <v>0</v>
      </c>
      <c r="N441" s="10">
        <f t="shared" si="41"/>
        <v>0</v>
      </c>
      <c r="O441" s="10">
        <f t="shared" si="41"/>
        <v>0</v>
      </c>
      <c r="P441" s="10">
        <f t="shared" si="41"/>
        <v>0</v>
      </c>
      <c r="Q441" s="10">
        <f t="shared" si="41"/>
        <v>0</v>
      </c>
      <c r="R441" s="10">
        <f t="shared" si="41"/>
        <v>0</v>
      </c>
      <c r="S441" s="10">
        <f t="shared" si="41"/>
        <v>0</v>
      </c>
      <c r="T441" s="10">
        <f t="shared" si="41"/>
        <v>0</v>
      </c>
      <c r="U441" s="10">
        <f t="shared" si="41"/>
        <v>0</v>
      </c>
      <c r="V441" s="10">
        <f t="shared" si="41"/>
        <v>0</v>
      </c>
    </row>
    <row r="442" spans="1:22" s="24" customFormat="1" ht="31.5" outlineLevel="3">
      <c r="A442" s="21" t="s">
        <v>130</v>
      </c>
      <c r="B442" s="9" t="s">
        <v>15</v>
      </c>
      <c r="C442" s="9" t="s">
        <v>236</v>
      </c>
      <c r="D442" s="9" t="s">
        <v>5</v>
      </c>
      <c r="E442" s="9"/>
      <c r="F442" s="68">
        <f>F443</f>
        <v>732</v>
      </c>
      <c r="G442" s="95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s="15" customFormat="1" ht="30.75" customHeight="1" outlineLevel="3">
      <c r="A443" s="21" t="s">
        <v>132</v>
      </c>
      <c r="B443" s="12" t="s">
        <v>15</v>
      </c>
      <c r="C443" s="12" t="s">
        <v>237</v>
      </c>
      <c r="D443" s="12" t="s">
        <v>5</v>
      </c>
      <c r="E443" s="12"/>
      <c r="F443" s="72">
        <f>F444</f>
        <v>732</v>
      </c>
      <c r="G443" s="93">
        <f aca="true" t="shared" si="42" ref="G443:V444">G444</f>
        <v>0</v>
      </c>
      <c r="H443" s="13">
        <f t="shared" si="42"/>
        <v>0</v>
      </c>
      <c r="I443" s="13">
        <f t="shared" si="42"/>
        <v>0</v>
      </c>
      <c r="J443" s="13">
        <f t="shared" si="42"/>
        <v>0</v>
      </c>
      <c r="K443" s="13">
        <f t="shared" si="42"/>
        <v>0</v>
      </c>
      <c r="L443" s="13">
        <f t="shared" si="42"/>
        <v>0</v>
      </c>
      <c r="M443" s="13">
        <f t="shared" si="42"/>
        <v>0</v>
      </c>
      <c r="N443" s="13">
        <f t="shared" si="42"/>
        <v>0</v>
      </c>
      <c r="O443" s="13">
        <f t="shared" si="42"/>
        <v>0</v>
      </c>
      <c r="P443" s="13">
        <f t="shared" si="42"/>
        <v>0</v>
      </c>
      <c r="Q443" s="13">
        <f t="shared" si="42"/>
        <v>0</v>
      </c>
      <c r="R443" s="13">
        <f t="shared" si="42"/>
        <v>0</v>
      </c>
      <c r="S443" s="13">
        <f t="shared" si="42"/>
        <v>0</v>
      </c>
      <c r="T443" s="13">
        <f t="shared" si="42"/>
        <v>0</v>
      </c>
      <c r="U443" s="13">
        <f t="shared" si="42"/>
        <v>0</v>
      </c>
      <c r="V443" s="13">
        <f t="shared" si="42"/>
        <v>0</v>
      </c>
    </row>
    <row r="444" spans="1:22" s="24" customFormat="1" ht="33" customHeight="1" outlineLevel="4">
      <c r="A444" s="49" t="s">
        <v>169</v>
      </c>
      <c r="B444" s="19" t="s">
        <v>15</v>
      </c>
      <c r="C444" s="19" t="s">
        <v>307</v>
      </c>
      <c r="D444" s="19" t="s">
        <v>5</v>
      </c>
      <c r="E444" s="19"/>
      <c r="F444" s="69">
        <f>F445</f>
        <v>732</v>
      </c>
      <c r="G444" s="94">
        <f t="shared" si="42"/>
        <v>0</v>
      </c>
      <c r="H444" s="7">
        <f t="shared" si="42"/>
        <v>0</v>
      </c>
      <c r="I444" s="7">
        <f t="shared" si="42"/>
        <v>0</v>
      </c>
      <c r="J444" s="7">
        <f t="shared" si="42"/>
        <v>0</v>
      </c>
      <c r="K444" s="7">
        <f t="shared" si="42"/>
        <v>0</v>
      </c>
      <c r="L444" s="7">
        <f t="shared" si="42"/>
        <v>0</v>
      </c>
      <c r="M444" s="7">
        <f t="shared" si="42"/>
        <v>0</v>
      </c>
      <c r="N444" s="7">
        <f t="shared" si="42"/>
        <v>0</v>
      </c>
      <c r="O444" s="7">
        <f t="shared" si="42"/>
        <v>0</v>
      </c>
      <c r="P444" s="7">
        <f t="shared" si="42"/>
        <v>0</v>
      </c>
      <c r="Q444" s="7">
        <f t="shared" si="42"/>
        <v>0</v>
      </c>
      <c r="R444" s="7">
        <f t="shared" si="42"/>
        <v>0</v>
      </c>
      <c r="S444" s="7">
        <f t="shared" si="42"/>
        <v>0</v>
      </c>
      <c r="T444" s="7">
        <f t="shared" si="42"/>
        <v>0</v>
      </c>
      <c r="U444" s="7">
        <f t="shared" si="42"/>
        <v>0</v>
      </c>
      <c r="V444" s="7">
        <f t="shared" si="42"/>
        <v>0</v>
      </c>
    </row>
    <row r="445" spans="1:22" s="24" customFormat="1" ht="15.75" outlineLevel="5">
      <c r="A445" s="5" t="s">
        <v>121</v>
      </c>
      <c r="B445" s="6" t="s">
        <v>15</v>
      </c>
      <c r="C445" s="6" t="s">
        <v>307</v>
      </c>
      <c r="D445" s="6" t="s">
        <v>119</v>
      </c>
      <c r="E445" s="6"/>
      <c r="F445" s="70">
        <f>F446</f>
        <v>732</v>
      </c>
      <c r="G445" s="94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4" customFormat="1" ht="31.5" outlineLevel="5">
      <c r="A446" s="46" t="s">
        <v>122</v>
      </c>
      <c r="B446" s="47" t="s">
        <v>15</v>
      </c>
      <c r="C446" s="47" t="s">
        <v>307</v>
      </c>
      <c r="D446" s="47" t="s">
        <v>120</v>
      </c>
      <c r="E446" s="47"/>
      <c r="F446" s="71">
        <v>732</v>
      </c>
      <c r="G446" s="94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4" customFormat="1" ht="15.75" outlineLevel="3">
      <c r="A447" s="59" t="s">
        <v>41</v>
      </c>
      <c r="B447" s="30" t="s">
        <v>16</v>
      </c>
      <c r="C447" s="30" t="s">
        <v>235</v>
      </c>
      <c r="D447" s="30" t="s">
        <v>5</v>
      </c>
      <c r="E447" s="30"/>
      <c r="F447" s="74">
        <f>F448</f>
        <v>2276.3544</v>
      </c>
      <c r="G447" s="95" t="e">
        <f>#REF!</f>
        <v>#REF!</v>
      </c>
      <c r="H447" s="10" t="e">
        <f>#REF!</f>
        <v>#REF!</v>
      </c>
      <c r="I447" s="10" t="e">
        <f>#REF!</f>
        <v>#REF!</v>
      </c>
      <c r="J447" s="10" t="e">
        <f>#REF!</f>
        <v>#REF!</v>
      </c>
      <c r="K447" s="10" t="e">
        <f>#REF!</f>
        <v>#REF!</v>
      </c>
      <c r="L447" s="10" t="e">
        <f>#REF!</f>
        <v>#REF!</v>
      </c>
      <c r="M447" s="10" t="e">
        <f>#REF!</f>
        <v>#REF!</v>
      </c>
      <c r="N447" s="10" t="e">
        <f>#REF!</f>
        <v>#REF!</v>
      </c>
      <c r="O447" s="10" t="e">
        <f>#REF!</f>
        <v>#REF!</v>
      </c>
      <c r="P447" s="10" t="e">
        <f>#REF!</f>
        <v>#REF!</v>
      </c>
      <c r="Q447" s="10" t="e">
        <f>#REF!</f>
        <v>#REF!</v>
      </c>
      <c r="R447" s="10" t="e">
        <f>#REF!</f>
        <v>#REF!</v>
      </c>
      <c r="S447" s="10" t="e">
        <f>#REF!</f>
        <v>#REF!</v>
      </c>
      <c r="T447" s="10" t="e">
        <f>#REF!</f>
        <v>#REF!</v>
      </c>
      <c r="U447" s="10" t="e">
        <f>#REF!</f>
        <v>#REF!</v>
      </c>
      <c r="V447" s="10" t="e">
        <f>#REF!</f>
        <v>#REF!</v>
      </c>
    </row>
    <row r="448" spans="1:22" s="24" customFormat="1" ht="15.75" outlineLevel="3">
      <c r="A448" s="14" t="s">
        <v>139</v>
      </c>
      <c r="B448" s="9" t="s">
        <v>16</v>
      </c>
      <c r="C448" s="9" t="s">
        <v>235</v>
      </c>
      <c r="D448" s="9" t="s">
        <v>5</v>
      </c>
      <c r="E448" s="9"/>
      <c r="F448" s="68">
        <f>F449+F453</f>
        <v>2276.3544</v>
      </c>
      <c r="G448" s="95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s="24" customFormat="1" ht="15.75" outlineLevel="5">
      <c r="A449" s="8" t="s">
        <v>218</v>
      </c>
      <c r="B449" s="9" t="s">
        <v>16</v>
      </c>
      <c r="C449" s="9" t="s">
        <v>308</v>
      </c>
      <c r="D449" s="9" t="s">
        <v>5</v>
      </c>
      <c r="E449" s="9"/>
      <c r="F449" s="68">
        <f>F450</f>
        <v>1388.2964</v>
      </c>
      <c r="G449" s="9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4" customFormat="1" ht="48.75" customHeight="1" outlineLevel="5">
      <c r="A450" s="56" t="s">
        <v>385</v>
      </c>
      <c r="B450" s="19" t="s">
        <v>16</v>
      </c>
      <c r="C450" s="19" t="s">
        <v>373</v>
      </c>
      <c r="D450" s="19" t="s">
        <v>5</v>
      </c>
      <c r="E450" s="19"/>
      <c r="F450" s="69">
        <f>F451</f>
        <v>1388.2964</v>
      </c>
      <c r="G450" s="9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4" customFormat="1" ht="31.5" outlineLevel="5">
      <c r="A451" s="5" t="s">
        <v>102</v>
      </c>
      <c r="B451" s="6" t="s">
        <v>16</v>
      </c>
      <c r="C451" s="6" t="s">
        <v>373</v>
      </c>
      <c r="D451" s="6" t="s">
        <v>103</v>
      </c>
      <c r="E451" s="6"/>
      <c r="F451" s="70">
        <f>F452</f>
        <v>1388.2964</v>
      </c>
      <c r="G451" s="9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4" customFormat="1" ht="15.75" outlineLevel="5">
      <c r="A452" s="46" t="s">
        <v>124</v>
      </c>
      <c r="B452" s="47" t="s">
        <v>16</v>
      </c>
      <c r="C452" s="47" t="s">
        <v>373</v>
      </c>
      <c r="D452" s="47" t="s">
        <v>123</v>
      </c>
      <c r="E452" s="47"/>
      <c r="F452" s="71">
        <f>350+1038.2964</f>
        <v>1388.2964</v>
      </c>
      <c r="G452" s="9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4" customFormat="1" ht="15.75" outlineLevel="5">
      <c r="A453" s="58" t="s">
        <v>212</v>
      </c>
      <c r="B453" s="9" t="s">
        <v>16</v>
      </c>
      <c r="C453" s="9" t="s">
        <v>274</v>
      </c>
      <c r="D453" s="9" t="s">
        <v>5</v>
      </c>
      <c r="E453" s="9"/>
      <c r="F453" s="68">
        <f>F454</f>
        <v>888.058</v>
      </c>
      <c r="G453" s="9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4" customFormat="1" ht="31.5" outlineLevel="5">
      <c r="A454" s="73" t="s">
        <v>160</v>
      </c>
      <c r="B454" s="19" t="s">
        <v>16</v>
      </c>
      <c r="C454" s="19" t="s">
        <v>293</v>
      </c>
      <c r="D454" s="19" t="s">
        <v>5</v>
      </c>
      <c r="E454" s="19"/>
      <c r="F454" s="20">
        <f>F455</f>
        <v>888.058</v>
      </c>
      <c r="G454" s="9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4" customFormat="1" ht="15.75" outlineLevel="5">
      <c r="A455" s="5" t="s">
        <v>121</v>
      </c>
      <c r="B455" s="6" t="s">
        <v>16</v>
      </c>
      <c r="C455" s="6" t="s">
        <v>292</v>
      </c>
      <c r="D455" s="6" t="s">
        <v>119</v>
      </c>
      <c r="E455" s="6"/>
      <c r="F455" s="7">
        <f>F456</f>
        <v>888.058</v>
      </c>
      <c r="G455" s="9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4" customFormat="1" ht="31.5" outlineLevel="5">
      <c r="A456" s="46" t="s">
        <v>122</v>
      </c>
      <c r="B456" s="47" t="s">
        <v>16</v>
      </c>
      <c r="C456" s="47" t="s">
        <v>292</v>
      </c>
      <c r="D456" s="47" t="s">
        <v>120</v>
      </c>
      <c r="E456" s="47"/>
      <c r="F456" s="48">
        <v>888.058</v>
      </c>
      <c r="G456" s="9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4" customFormat="1" ht="15.75" outlineLevel="5">
      <c r="A457" s="59" t="s">
        <v>46</v>
      </c>
      <c r="B457" s="30" t="s">
        <v>23</v>
      </c>
      <c r="C457" s="30" t="s">
        <v>235</v>
      </c>
      <c r="D457" s="30" t="s">
        <v>5</v>
      </c>
      <c r="E457" s="30"/>
      <c r="F457" s="57">
        <f>F458+F463</f>
        <v>25659.4872</v>
      </c>
      <c r="G457" s="95">
        <f aca="true" t="shared" si="43" ref="G457:V457">G459</f>
        <v>0</v>
      </c>
      <c r="H457" s="10">
        <f t="shared" si="43"/>
        <v>0</v>
      </c>
      <c r="I457" s="10">
        <f t="shared" si="43"/>
        <v>0</v>
      </c>
      <c r="J457" s="10">
        <f t="shared" si="43"/>
        <v>0</v>
      </c>
      <c r="K457" s="10">
        <f t="shared" si="43"/>
        <v>0</v>
      </c>
      <c r="L457" s="10">
        <f t="shared" si="43"/>
        <v>0</v>
      </c>
      <c r="M457" s="10">
        <f t="shared" si="43"/>
        <v>0</v>
      </c>
      <c r="N457" s="10">
        <f t="shared" si="43"/>
        <v>0</v>
      </c>
      <c r="O457" s="10">
        <f t="shared" si="43"/>
        <v>0</v>
      </c>
      <c r="P457" s="10">
        <f t="shared" si="43"/>
        <v>0</v>
      </c>
      <c r="Q457" s="10">
        <f t="shared" si="43"/>
        <v>0</v>
      </c>
      <c r="R457" s="10">
        <f t="shared" si="43"/>
        <v>0</v>
      </c>
      <c r="S457" s="10">
        <f t="shared" si="43"/>
        <v>0</v>
      </c>
      <c r="T457" s="10">
        <f t="shared" si="43"/>
        <v>0</v>
      </c>
      <c r="U457" s="10">
        <f t="shared" si="43"/>
        <v>0</v>
      </c>
      <c r="V457" s="10">
        <f t="shared" si="43"/>
        <v>0</v>
      </c>
    </row>
    <row r="458" spans="1:22" s="24" customFormat="1" ht="31.5" outlineLevel="5">
      <c r="A458" s="21" t="s">
        <v>130</v>
      </c>
      <c r="B458" s="9" t="s">
        <v>23</v>
      </c>
      <c r="C458" s="9" t="s">
        <v>236</v>
      </c>
      <c r="D458" s="9" t="s">
        <v>5</v>
      </c>
      <c r="E458" s="9"/>
      <c r="F458" s="10">
        <f>F459</f>
        <v>4845</v>
      </c>
      <c r="G458" s="95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s="24" customFormat="1" ht="31.5" outlineLevel="5">
      <c r="A459" s="21" t="s">
        <v>132</v>
      </c>
      <c r="B459" s="12" t="s">
        <v>23</v>
      </c>
      <c r="C459" s="12" t="s">
        <v>237</v>
      </c>
      <c r="D459" s="12" t="s">
        <v>5</v>
      </c>
      <c r="E459" s="12"/>
      <c r="F459" s="13">
        <f>F460</f>
        <v>4845</v>
      </c>
      <c r="G459" s="93">
        <f aca="true" t="shared" si="44" ref="G459:V460">G460</f>
        <v>0</v>
      </c>
      <c r="H459" s="13">
        <f t="shared" si="44"/>
        <v>0</v>
      </c>
      <c r="I459" s="13">
        <f t="shared" si="44"/>
        <v>0</v>
      </c>
      <c r="J459" s="13">
        <f t="shared" si="44"/>
        <v>0</v>
      </c>
      <c r="K459" s="13">
        <f t="shared" si="44"/>
        <v>0</v>
      </c>
      <c r="L459" s="13">
        <f t="shared" si="44"/>
        <v>0</v>
      </c>
      <c r="M459" s="13">
        <f t="shared" si="44"/>
        <v>0</v>
      </c>
      <c r="N459" s="13">
        <f t="shared" si="44"/>
        <v>0</v>
      </c>
      <c r="O459" s="13">
        <f t="shared" si="44"/>
        <v>0</v>
      </c>
      <c r="P459" s="13">
        <f t="shared" si="44"/>
        <v>0</v>
      </c>
      <c r="Q459" s="13">
        <f t="shared" si="44"/>
        <v>0</v>
      </c>
      <c r="R459" s="13">
        <f t="shared" si="44"/>
        <v>0</v>
      </c>
      <c r="S459" s="13">
        <f t="shared" si="44"/>
        <v>0</v>
      </c>
      <c r="T459" s="13">
        <f t="shared" si="44"/>
        <v>0</v>
      </c>
      <c r="U459" s="13">
        <f t="shared" si="44"/>
        <v>0</v>
      </c>
      <c r="V459" s="13">
        <f t="shared" si="44"/>
        <v>0</v>
      </c>
    </row>
    <row r="460" spans="1:22" s="24" customFormat="1" ht="47.25" outlineLevel="5">
      <c r="A460" s="56" t="s">
        <v>170</v>
      </c>
      <c r="B460" s="19" t="s">
        <v>23</v>
      </c>
      <c r="C460" s="19" t="s">
        <v>309</v>
      </c>
      <c r="D460" s="19" t="s">
        <v>5</v>
      </c>
      <c r="E460" s="19"/>
      <c r="F460" s="20">
        <f>F461</f>
        <v>4845</v>
      </c>
      <c r="G460" s="94">
        <f t="shared" si="44"/>
        <v>0</v>
      </c>
      <c r="H460" s="7">
        <f t="shared" si="44"/>
        <v>0</v>
      </c>
      <c r="I460" s="7">
        <f t="shared" si="44"/>
        <v>0</v>
      </c>
      <c r="J460" s="7">
        <f t="shared" si="44"/>
        <v>0</v>
      </c>
      <c r="K460" s="7">
        <f t="shared" si="44"/>
        <v>0</v>
      </c>
      <c r="L460" s="7">
        <f t="shared" si="44"/>
        <v>0</v>
      </c>
      <c r="M460" s="7">
        <f t="shared" si="44"/>
        <v>0</v>
      </c>
      <c r="N460" s="7">
        <f t="shared" si="44"/>
        <v>0</v>
      </c>
      <c r="O460" s="7">
        <f t="shared" si="44"/>
        <v>0</v>
      </c>
      <c r="P460" s="7">
        <f t="shared" si="44"/>
        <v>0</v>
      </c>
      <c r="Q460" s="7">
        <f t="shared" si="44"/>
        <v>0</v>
      </c>
      <c r="R460" s="7">
        <f t="shared" si="44"/>
        <v>0</v>
      </c>
      <c r="S460" s="7">
        <f t="shared" si="44"/>
        <v>0</v>
      </c>
      <c r="T460" s="7">
        <f t="shared" si="44"/>
        <v>0</v>
      </c>
      <c r="U460" s="7">
        <f t="shared" si="44"/>
        <v>0</v>
      </c>
      <c r="V460" s="7">
        <f t="shared" si="44"/>
        <v>0</v>
      </c>
    </row>
    <row r="461" spans="1:22" s="24" customFormat="1" ht="15.75" outlineLevel="5">
      <c r="A461" s="5" t="s">
        <v>121</v>
      </c>
      <c r="B461" s="6" t="s">
        <v>23</v>
      </c>
      <c r="C461" s="6" t="s">
        <v>309</v>
      </c>
      <c r="D461" s="6" t="s">
        <v>119</v>
      </c>
      <c r="E461" s="6"/>
      <c r="F461" s="7">
        <f>F462</f>
        <v>4845</v>
      </c>
      <c r="G461" s="9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4" customFormat="1" ht="31.5" outlineLevel="5">
      <c r="A462" s="46" t="s">
        <v>122</v>
      </c>
      <c r="B462" s="47" t="s">
        <v>23</v>
      </c>
      <c r="C462" s="47" t="s">
        <v>309</v>
      </c>
      <c r="D462" s="47" t="s">
        <v>120</v>
      </c>
      <c r="E462" s="47"/>
      <c r="F462" s="48">
        <v>4845</v>
      </c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s="24" customFormat="1" ht="15.75" outlineLevel="5">
      <c r="A463" s="14" t="s">
        <v>139</v>
      </c>
      <c r="B463" s="9" t="s">
        <v>23</v>
      </c>
      <c r="C463" s="9" t="s">
        <v>235</v>
      </c>
      <c r="D463" s="9" t="s">
        <v>5</v>
      </c>
      <c r="E463" s="9"/>
      <c r="F463" s="68">
        <f>F464</f>
        <v>20814.4872</v>
      </c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s="24" customFormat="1" ht="31.5" outlineLevel="5">
      <c r="A464" s="8" t="s">
        <v>388</v>
      </c>
      <c r="B464" s="9" t="s">
        <v>23</v>
      </c>
      <c r="C464" s="9" t="s">
        <v>361</v>
      </c>
      <c r="D464" s="9" t="s">
        <v>5</v>
      </c>
      <c r="E464" s="9"/>
      <c r="F464" s="68">
        <f>F465</f>
        <v>20814.4872</v>
      </c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s="24" customFormat="1" ht="47.25" outlineLevel="5">
      <c r="A465" s="56" t="s">
        <v>412</v>
      </c>
      <c r="B465" s="19" t="s">
        <v>23</v>
      </c>
      <c r="C465" s="19" t="s">
        <v>411</v>
      </c>
      <c r="D465" s="19" t="s">
        <v>5</v>
      </c>
      <c r="E465" s="19"/>
      <c r="F465" s="69">
        <f>F466</f>
        <v>20814.4872</v>
      </c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s="24" customFormat="1" ht="15.75" outlineLevel="5">
      <c r="A466" s="5" t="s">
        <v>352</v>
      </c>
      <c r="B466" s="6" t="s">
        <v>23</v>
      </c>
      <c r="C466" s="6" t="s">
        <v>411</v>
      </c>
      <c r="D466" s="6" t="s">
        <v>351</v>
      </c>
      <c r="E466" s="6"/>
      <c r="F466" s="70">
        <f>F467</f>
        <v>20814.4872</v>
      </c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s="24" customFormat="1" ht="33.75" customHeight="1" outlineLevel="5">
      <c r="A467" s="46" t="s">
        <v>353</v>
      </c>
      <c r="B467" s="47" t="s">
        <v>23</v>
      </c>
      <c r="C467" s="47" t="s">
        <v>411</v>
      </c>
      <c r="D467" s="47" t="s">
        <v>350</v>
      </c>
      <c r="E467" s="47"/>
      <c r="F467" s="71">
        <v>20814.4872</v>
      </c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s="24" customFormat="1" ht="15.75" outlineLevel="5">
      <c r="A468" s="59" t="s">
        <v>171</v>
      </c>
      <c r="B468" s="30" t="s">
        <v>172</v>
      </c>
      <c r="C468" s="30" t="s">
        <v>235</v>
      </c>
      <c r="D468" s="30" t="s">
        <v>5</v>
      </c>
      <c r="E468" s="30"/>
      <c r="F468" s="57">
        <f>F469</f>
        <v>100</v>
      </c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s="24" customFormat="1" ht="15.75" outlineLevel="5">
      <c r="A469" s="14" t="s">
        <v>346</v>
      </c>
      <c r="B469" s="9" t="s">
        <v>172</v>
      </c>
      <c r="C469" s="9" t="s">
        <v>310</v>
      </c>
      <c r="D469" s="9" t="s">
        <v>5</v>
      </c>
      <c r="E469" s="9"/>
      <c r="F469" s="10">
        <f>F470</f>
        <v>100</v>
      </c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s="24" customFormat="1" ht="33" customHeight="1" outlineLevel="5">
      <c r="A470" s="56" t="s">
        <v>174</v>
      </c>
      <c r="B470" s="19" t="s">
        <v>172</v>
      </c>
      <c r="C470" s="19" t="s">
        <v>311</v>
      </c>
      <c r="D470" s="19" t="s">
        <v>5</v>
      </c>
      <c r="E470" s="19"/>
      <c r="F470" s="20">
        <f>F471</f>
        <v>100</v>
      </c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s="24" customFormat="1" ht="15.75" outlineLevel="5">
      <c r="A471" s="5" t="s">
        <v>92</v>
      </c>
      <c r="B471" s="6" t="s">
        <v>173</v>
      </c>
      <c r="C471" s="6" t="s">
        <v>311</v>
      </c>
      <c r="D471" s="6" t="s">
        <v>93</v>
      </c>
      <c r="E471" s="6"/>
      <c r="F471" s="7">
        <f>F472</f>
        <v>100</v>
      </c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s="24" customFormat="1" ht="31.5" outlineLevel="5">
      <c r="A472" s="46" t="s">
        <v>94</v>
      </c>
      <c r="B472" s="47" t="s">
        <v>172</v>
      </c>
      <c r="C472" s="47" t="s">
        <v>311</v>
      </c>
      <c r="D472" s="47" t="s">
        <v>95</v>
      </c>
      <c r="E472" s="47"/>
      <c r="F472" s="48">
        <v>100</v>
      </c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s="24" customFormat="1" ht="18.75" outlineLevel="5">
      <c r="A473" s="16" t="s">
        <v>76</v>
      </c>
      <c r="B473" s="17" t="s">
        <v>49</v>
      </c>
      <c r="C473" s="17" t="s">
        <v>235</v>
      </c>
      <c r="D473" s="17" t="s">
        <v>5</v>
      </c>
      <c r="E473" s="17"/>
      <c r="F473" s="18">
        <f>F474+F480</f>
        <v>2300</v>
      </c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s="24" customFormat="1" ht="15.75" outlineLevel="5">
      <c r="A474" s="8" t="s">
        <v>39</v>
      </c>
      <c r="B474" s="9" t="s">
        <v>17</v>
      </c>
      <c r="C474" s="9" t="s">
        <v>235</v>
      </c>
      <c r="D474" s="9" t="s">
        <v>5</v>
      </c>
      <c r="E474" s="9"/>
      <c r="F474" s="10">
        <f>F475</f>
        <v>300</v>
      </c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s="24" customFormat="1" ht="15.75" outlineLevel="5">
      <c r="A475" s="53" t="s">
        <v>219</v>
      </c>
      <c r="B475" s="19" t="s">
        <v>17</v>
      </c>
      <c r="C475" s="19" t="s">
        <v>312</v>
      </c>
      <c r="D475" s="19" t="s">
        <v>5</v>
      </c>
      <c r="E475" s="19"/>
      <c r="F475" s="20">
        <f>F476</f>
        <v>300</v>
      </c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s="24" customFormat="1" ht="36" customHeight="1" outlineLevel="5">
      <c r="A476" s="56" t="s">
        <v>175</v>
      </c>
      <c r="B476" s="19" t="s">
        <v>17</v>
      </c>
      <c r="C476" s="19" t="s">
        <v>313</v>
      </c>
      <c r="D476" s="19" t="s">
        <v>5</v>
      </c>
      <c r="E476" s="19"/>
      <c r="F476" s="20">
        <f>F477+F478</f>
        <v>300</v>
      </c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s="24" customFormat="1" ht="22.5" customHeight="1" outlineLevel="5">
      <c r="A477" s="5" t="s">
        <v>329</v>
      </c>
      <c r="B477" s="6" t="s">
        <v>17</v>
      </c>
      <c r="C477" s="6" t="s">
        <v>313</v>
      </c>
      <c r="D477" s="6" t="s">
        <v>330</v>
      </c>
      <c r="E477" s="6"/>
      <c r="F477" s="7">
        <v>30</v>
      </c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s="24" customFormat="1" ht="15.75" outlineLevel="5">
      <c r="A478" s="5" t="s">
        <v>92</v>
      </c>
      <c r="B478" s="6" t="s">
        <v>17</v>
      </c>
      <c r="C478" s="6" t="s">
        <v>313</v>
      </c>
      <c r="D478" s="6" t="s">
        <v>93</v>
      </c>
      <c r="E478" s="6"/>
      <c r="F478" s="7">
        <f>F479</f>
        <v>270</v>
      </c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s="24" customFormat="1" ht="31.5" outlineLevel="5">
      <c r="A479" s="46" t="s">
        <v>94</v>
      </c>
      <c r="B479" s="47" t="s">
        <v>17</v>
      </c>
      <c r="C479" s="47" t="s">
        <v>313</v>
      </c>
      <c r="D479" s="47" t="s">
        <v>95</v>
      </c>
      <c r="E479" s="47"/>
      <c r="F479" s="48">
        <f>92+178</f>
        <v>270</v>
      </c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s="24" customFormat="1" ht="15.75" outlineLevel="5">
      <c r="A480" s="8" t="s">
        <v>416</v>
      </c>
      <c r="B480" s="9" t="s">
        <v>413</v>
      </c>
      <c r="C480" s="9" t="s">
        <v>235</v>
      </c>
      <c r="D480" s="9" t="s">
        <v>5</v>
      </c>
      <c r="E480" s="9"/>
      <c r="F480" s="10">
        <f>F481</f>
        <v>2000</v>
      </c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s="24" customFormat="1" ht="15.75" outlineLevel="5">
      <c r="A481" s="53" t="s">
        <v>219</v>
      </c>
      <c r="B481" s="19" t="s">
        <v>413</v>
      </c>
      <c r="C481" s="19" t="s">
        <v>312</v>
      </c>
      <c r="D481" s="19" t="s">
        <v>5</v>
      </c>
      <c r="E481" s="19"/>
      <c r="F481" s="20">
        <f>F482</f>
        <v>2000</v>
      </c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s="24" customFormat="1" ht="31.5" outlineLevel="5">
      <c r="A482" s="56" t="s">
        <v>415</v>
      </c>
      <c r="B482" s="19" t="s">
        <v>413</v>
      </c>
      <c r="C482" s="19" t="s">
        <v>414</v>
      </c>
      <c r="D482" s="19" t="s">
        <v>5</v>
      </c>
      <c r="E482" s="19"/>
      <c r="F482" s="20">
        <f>F483</f>
        <v>2000</v>
      </c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s="24" customFormat="1" ht="15.75" outlineLevel="5">
      <c r="A483" s="5" t="s">
        <v>92</v>
      </c>
      <c r="B483" s="6" t="s">
        <v>413</v>
      </c>
      <c r="C483" s="6" t="s">
        <v>414</v>
      </c>
      <c r="D483" s="6" t="s">
        <v>93</v>
      </c>
      <c r="E483" s="6"/>
      <c r="F483" s="7">
        <f>F484</f>
        <v>2000</v>
      </c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s="24" customFormat="1" ht="31.5" outlineLevel="5">
      <c r="A484" s="46" t="s">
        <v>94</v>
      </c>
      <c r="B484" s="47" t="s">
        <v>413</v>
      </c>
      <c r="C484" s="47" t="s">
        <v>414</v>
      </c>
      <c r="D484" s="47" t="s">
        <v>95</v>
      </c>
      <c r="E484" s="47"/>
      <c r="F484" s="48">
        <v>2000</v>
      </c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s="24" customFormat="1" ht="18.75" outlineLevel="5">
      <c r="A485" s="16" t="s">
        <v>73</v>
      </c>
      <c r="B485" s="17" t="s">
        <v>74</v>
      </c>
      <c r="C485" s="17" t="s">
        <v>235</v>
      </c>
      <c r="D485" s="17" t="s">
        <v>5</v>
      </c>
      <c r="E485" s="17"/>
      <c r="F485" s="18">
        <f aca="true" t="shared" si="45" ref="F485:F490">F486</f>
        <v>2200</v>
      </c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s="24" customFormat="1" ht="31.5" customHeight="1" outlineLevel="5">
      <c r="A486" s="66" t="s">
        <v>48</v>
      </c>
      <c r="B486" s="64" t="s">
        <v>75</v>
      </c>
      <c r="C486" s="64" t="s">
        <v>314</v>
      </c>
      <c r="D486" s="64" t="s">
        <v>5</v>
      </c>
      <c r="E486" s="64"/>
      <c r="F486" s="65">
        <f t="shared" si="45"/>
        <v>2200</v>
      </c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s="24" customFormat="1" ht="31.5" customHeight="1" outlineLevel="5">
      <c r="A487" s="21" t="s">
        <v>130</v>
      </c>
      <c r="B487" s="12" t="s">
        <v>75</v>
      </c>
      <c r="C487" s="12" t="s">
        <v>236</v>
      </c>
      <c r="D487" s="12" t="s">
        <v>5</v>
      </c>
      <c r="E487" s="12"/>
      <c r="F487" s="13">
        <f t="shared" si="45"/>
        <v>2200</v>
      </c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s="24" customFormat="1" ht="31.5" outlineLevel="5">
      <c r="A488" s="21" t="s">
        <v>132</v>
      </c>
      <c r="B488" s="9" t="s">
        <v>75</v>
      </c>
      <c r="C488" s="9" t="s">
        <v>237</v>
      </c>
      <c r="D488" s="9" t="s">
        <v>5</v>
      </c>
      <c r="E488" s="9"/>
      <c r="F488" s="10">
        <f t="shared" si="45"/>
        <v>2200</v>
      </c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s="24" customFormat="1" ht="31.5" outlineLevel="5">
      <c r="A489" s="56" t="s">
        <v>176</v>
      </c>
      <c r="B489" s="19" t="s">
        <v>75</v>
      </c>
      <c r="C489" s="19" t="s">
        <v>315</v>
      </c>
      <c r="D489" s="19" t="s">
        <v>5</v>
      </c>
      <c r="E489" s="19"/>
      <c r="F489" s="20">
        <f t="shared" si="45"/>
        <v>2200</v>
      </c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s="24" customFormat="1" ht="15.75" outlineLevel="5">
      <c r="A490" s="5" t="s">
        <v>115</v>
      </c>
      <c r="B490" s="6" t="s">
        <v>75</v>
      </c>
      <c r="C490" s="6" t="s">
        <v>315</v>
      </c>
      <c r="D490" s="6" t="s">
        <v>116</v>
      </c>
      <c r="E490" s="6"/>
      <c r="F490" s="7">
        <f t="shared" si="45"/>
        <v>2200</v>
      </c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s="24" customFormat="1" ht="47.25" outlineLevel="5">
      <c r="A491" s="51" t="s">
        <v>190</v>
      </c>
      <c r="B491" s="47" t="s">
        <v>75</v>
      </c>
      <c r="C491" s="47" t="s">
        <v>315</v>
      </c>
      <c r="D491" s="47" t="s">
        <v>83</v>
      </c>
      <c r="E491" s="47"/>
      <c r="F491" s="48">
        <v>2200</v>
      </c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s="24" customFormat="1" ht="31.5" outlineLevel="5">
      <c r="A492" s="16" t="s">
        <v>68</v>
      </c>
      <c r="B492" s="17" t="s">
        <v>69</v>
      </c>
      <c r="C492" s="17" t="s">
        <v>314</v>
      </c>
      <c r="D492" s="17" t="s">
        <v>5</v>
      </c>
      <c r="E492" s="17"/>
      <c r="F492" s="18">
        <f>F493</f>
        <v>100</v>
      </c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s="24" customFormat="1" ht="15.75" outlineLevel="5">
      <c r="A493" s="8" t="s">
        <v>30</v>
      </c>
      <c r="B493" s="9" t="s">
        <v>70</v>
      </c>
      <c r="C493" s="9" t="s">
        <v>314</v>
      </c>
      <c r="D493" s="9" t="s">
        <v>5</v>
      </c>
      <c r="E493" s="9"/>
      <c r="F493" s="10">
        <f>F494</f>
        <v>100</v>
      </c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s="24" customFormat="1" ht="31.5" outlineLevel="5">
      <c r="A494" s="21" t="s">
        <v>130</v>
      </c>
      <c r="B494" s="9" t="s">
        <v>70</v>
      </c>
      <c r="C494" s="9" t="s">
        <v>236</v>
      </c>
      <c r="D494" s="9" t="s">
        <v>5</v>
      </c>
      <c r="E494" s="9"/>
      <c r="F494" s="10">
        <f>F495</f>
        <v>100</v>
      </c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s="24" customFormat="1" ht="31.5" outlineLevel="5">
      <c r="A495" s="21" t="s">
        <v>132</v>
      </c>
      <c r="B495" s="12" t="s">
        <v>70</v>
      </c>
      <c r="C495" s="12" t="s">
        <v>237</v>
      </c>
      <c r="D495" s="12" t="s">
        <v>5</v>
      </c>
      <c r="E495" s="12"/>
      <c r="F495" s="13">
        <f>F496</f>
        <v>100</v>
      </c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s="24" customFormat="1" ht="31.5" outlineLevel="5">
      <c r="A496" s="49" t="s">
        <v>177</v>
      </c>
      <c r="B496" s="19" t="s">
        <v>70</v>
      </c>
      <c r="C496" s="19" t="s">
        <v>316</v>
      </c>
      <c r="D496" s="19" t="s">
        <v>5</v>
      </c>
      <c r="E496" s="19"/>
      <c r="F496" s="20">
        <f>F497</f>
        <v>100</v>
      </c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s="24" customFormat="1" ht="15.75" outlineLevel="5">
      <c r="A497" s="5" t="s">
        <v>125</v>
      </c>
      <c r="B497" s="6" t="s">
        <v>70</v>
      </c>
      <c r="C497" s="6" t="s">
        <v>316</v>
      </c>
      <c r="D497" s="6" t="s">
        <v>205</v>
      </c>
      <c r="E497" s="6"/>
      <c r="F497" s="7">
        <v>100</v>
      </c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s="24" customFormat="1" ht="48" customHeight="1" outlineLevel="5">
      <c r="A498" s="16" t="s">
        <v>78</v>
      </c>
      <c r="B498" s="17" t="s">
        <v>77</v>
      </c>
      <c r="C498" s="17" t="s">
        <v>314</v>
      </c>
      <c r="D498" s="17" t="s">
        <v>5</v>
      </c>
      <c r="E498" s="17"/>
      <c r="F498" s="67">
        <f aca="true" t="shared" si="46" ref="F498:F506">F499</f>
        <v>21210</v>
      </c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s="24" customFormat="1" ht="47.25" outlineLevel="5">
      <c r="A499" s="21" t="s">
        <v>80</v>
      </c>
      <c r="B499" s="9" t="s">
        <v>79</v>
      </c>
      <c r="C499" s="9" t="s">
        <v>314</v>
      </c>
      <c r="D499" s="9" t="s">
        <v>5</v>
      </c>
      <c r="E499" s="9"/>
      <c r="F499" s="68">
        <f t="shared" si="46"/>
        <v>21210</v>
      </c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s="24" customFormat="1" ht="31.5" outlineLevel="5">
      <c r="A500" s="21" t="s">
        <v>130</v>
      </c>
      <c r="B500" s="9" t="s">
        <v>79</v>
      </c>
      <c r="C500" s="9" t="s">
        <v>236</v>
      </c>
      <c r="D500" s="9" t="s">
        <v>5</v>
      </c>
      <c r="E500" s="9"/>
      <c r="F500" s="68">
        <f t="shared" si="46"/>
        <v>21210</v>
      </c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s="24" customFormat="1" ht="31.5" outlineLevel="5">
      <c r="A501" s="21" t="s">
        <v>132</v>
      </c>
      <c r="B501" s="12" t="s">
        <v>79</v>
      </c>
      <c r="C501" s="12" t="s">
        <v>237</v>
      </c>
      <c r="D501" s="12" t="s">
        <v>5</v>
      </c>
      <c r="E501" s="12"/>
      <c r="F501" s="72">
        <f>F502+F505</f>
        <v>21210</v>
      </c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s="24" customFormat="1" ht="47.25" outlineLevel="5">
      <c r="A502" s="5" t="s">
        <v>178</v>
      </c>
      <c r="B502" s="6" t="s">
        <v>79</v>
      </c>
      <c r="C502" s="6" t="s">
        <v>317</v>
      </c>
      <c r="D502" s="6" t="s">
        <v>5</v>
      </c>
      <c r="E502" s="6"/>
      <c r="F502" s="70">
        <f t="shared" si="46"/>
        <v>3396.371</v>
      </c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s="24" customFormat="1" ht="15.75" outlineLevel="5">
      <c r="A503" s="5" t="s">
        <v>128</v>
      </c>
      <c r="B503" s="6" t="s">
        <v>79</v>
      </c>
      <c r="C503" s="6" t="s">
        <v>317</v>
      </c>
      <c r="D503" s="6" t="s">
        <v>129</v>
      </c>
      <c r="E503" s="6"/>
      <c r="F503" s="70">
        <f t="shared" si="46"/>
        <v>3396.371</v>
      </c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s="24" customFormat="1" ht="15.75" outlineLevel="5">
      <c r="A504" s="46" t="s">
        <v>126</v>
      </c>
      <c r="B504" s="47" t="s">
        <v>79</v>
      </c>
      <c r="C504" s="47" t="s">
        <v>317</v>
      </c>
      <c r="D504" s="47" t="s">
        <v>127</v>
      </c>
      <c r="E504" s="47"/>
      <c r="F504" s="71">
        <v>3396.371</v>
      </c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s="24" customFormat="1" ht="47.25" outlineLevel="5">
      <c r="A505" s="5" t="s">
        <v>369</v>
      </c>
      <c r="B505" s="6" t="s">
        <v>79</v>
      </c>
      <c r="C505" s="6" t="s">
        <v>365</v>
      </c>
      <c r="D505" s="6" t="s">
        <v>5</v>
      </c>
      <c r="E505" s="6"/>
      <c r="F505" s="70">
        <f t="shared" si="46"/>
        <v>17813.629</v>
      </c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s="24" customFormat="1" ht="15.75" outlineLevel="5">
      <c r="A506" s="5" t="s">
        <v>128</v>
      </c>
      <c r="B506" s="6" t="s">
        <v>79</v>
      </c>
      <c r="C506" s="6" t="s">
        <v>365</v>
      </c>
      <c r="D506" s="6" t="s">
        <v>129</v>
      </c>
      <c r="E506" s="6"/>
      <c r="F506" s="70">
        <f t="shared" si="46"/>
        <v>17813.629</v>
      </c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s="24" customFormat="1" ht="15.75" outlineLevel="5">
      <c r="A507" s="46" t="s">
        <v>126</v>
      </c>
      <c r="B507" s="47" t="s">
        <v>79</v>
      </c>
      <c r="C507" s="47" t="s">
        <v>365</v>
      </c>
      <c r="D507" s="47" t="s">
        <v>127</v>
      </c>
      <c r="E507" s="47"/>
      <c r="F507" s="71">
        <v>17813.629</v>
      </c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5" ht="18.75">
      <c r="A508" s="110" t="s">
        <v>24</v>
      </c>
      <c r="B508" s="110"/>
      <c r="C508" s="110"/>
      <c r="D508" s="110"/>
      <c r="E508" s="110"/>
      <c r="F508" s="104">
        <f>F9+F182+F189+F242+F283+F405+F176+F440+F473+F485+F492+F498</f>
        <v>910850.3062899999</v>
      </c>
      <c r="G508" s="11" t="e">
        <f>#REF!+G440+#REF!+G405+G283+G242+G189+G182+G9</f>
        <v>#REF!</v>
      </c>
      <c r="H508" s="11" t="e">
        <f>#REF!+H440+#REF!+H405+H283+H242+H189+H182+H9</f>
        <v>#REF!</v>
      </c>
      <c r="I508" s="11" t="e">
        <f>#REF!+I440+#REF!+I405+I283+I242+I189+I182+I9</f>
        <v>#REF!</v>
      </c>
      <c r="J508" s="11" t="e">
        <f>#REF!+J440+#REF!+J405+J283+J242+J189+J182+J9</f>
        <v>#REF!</v>
      </c>
      <c r="K508" s="11" t="e">
        <f>#REF!+K440+#REF!+K405+K283+K242+K189+K182+K9</f>
        <v>#REF!</v>
      </c>
      <c r="L508" s="11" t="e">
        <f>#REF!+L440+#REF!+L405+L283+L242+L189+L182+L9</f>
        <v>#REF!</v>
      </c>
      <c r="M508" s="11" t="e">
        <f>#REF!+M440+#REF!+M405+M283+M242+M189+M182+M9</f>
        <v>#REF!</v>
      </c>
      <c r="N508" s="11" t="e">
        <f>#REF!+N440+#REF!+N405+N283+N242+N189+N182+N9</f>
        <v>#REF!</v>
      </c>
      <c r="O508" s="11" t="e">
        <f>#REF!+O440+#REF!+O405+O283+O242+O189+O182+O9</f>
        <v>#REF!</v>
      </c>
      <c r="P508" s="11" t="e">
        <f>#REF!+P440+#REF!+P405+P283+P242+P189+P182+P9</f>
        <v>#REF!</v>
      </c>
      <c r="Q508" s="11" t="e">
        <f>#REF!+Q440+#REF!+Q405+Q283+Q242+Q189+Q182+Q9</f>
        <v>#REF!</v>
      </c>
      <c r="R508" s="11" t="e">
        <f>#REF!+R440+#REF!+R405+R283+R242+R189+R182+R9</f>
        <v>#REF!</v>
      </c>
      <c r="S508" s="11" t="e">
        <f>#REF!+S440+#REF!+S405+S283+S242+S189+S182+S9</f>
        <v>#REF!</v>
      </c>
      <c r="T508" s="11" t="e">
        <f>#REF!+T440+#REF!+T405+T283+T242+T189+T182+T9</f>
        <v>#REF!</v>
      </c>
      <c r="U508" s="11" t="e">
        <f>#REF!+U440+#REF!+U405+U283+U242+U189+U182+U9</f>
        <v>#REF!</v>
      </c>
      <c r="V508" s="11" t="e">
        <f>#REF!+V440+#REF!+V405+V283+V242+V189+V182+V9</f>
        <v>#REF!</v>
      </c>
      <c r="Y508" s="87"/>
    </row>
    <row r="509" spans="1:2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3"/>
      <c r="V510" s="3"/>
    </row>
    <row r="511" ht="12.75">
      <c r="F511" s="107"/>
    </row>
    <row r="512" ht="12.75">
      <c r="F512" s="105"/>
    </row>
    <row r="515" ht="12.75">
      <c r="F515" s="105"/>
    </row>
  </sheetData>
  <sheetProtection/>
  <autoFilter ref="A8:F508"/>
  <mergeCells count="8">
    <mergeCell ref="A5:V5"/>
    <mergeCell ref="A510:T510"/>
    <mergeCell ref="A508:E508"/>
    <mergeCell ref="A7:V7"/>
    <mergeCell ref="A6:V6"/>
    <mergeCell ref="B1:W1"/>
    <mergeCell ref="B2:W2"/>
    <mergeCell ref="C3:V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2018-12-20T02:11:34Z</cp:lastPrinted>
  <dcterms:created xsi:type="dcterms:W3CDTF">2008-11-11T04:53:42Z</dcterms:created>
  <dcterms:modified xsi:type="dcterms:W3CDTF">2018-12-20T02:28:07Z</dcterms:modified>
  <cp:category/>
  <cp:version/>
  <cp:contentType/>
  <cp:contentStatus/>
</cp:coreProperties>
</file>